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ore0.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metadata/core-properties" Target="docProps/core0.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mc:AlternateContent xmlns:mc="http://schemas.openxmlformats.org/markup-compatibility/2006">
    <mc:Choice Requires="x15">
      <x15ac:absPath xmlns:x15ac="http://schemas.microsoft.com/office/spreadsheetml/2010/11/ac" url="D:\asl latina\Gara Miscellanea\INDIZIONE GARA\ATTI PUBBLICATI SU STELLA\"/>
    </mc:Choice>
  </mc:AlternateContent>
  <xr:revisionPtr revIDLastSave="0" documentId="8_{51DBD60F-0113-4CF6-8829-E9CB4DC1E35E}" xr6:coauthVersionLast="47" xr6:coauthVersionMax="47" xr10:uidLastSave="{00000000-0000-0000-0000-000000000000}"/>
  <bookViews>
    <workbookView xWindow="-120" yWindow="-120" windowWidth="29040" windowHeight="15720" tabRatio="500" activeTab="1" xr2:uid="{00000000-000D-0000-FFFF-FFFF00000000}"/>
  </bookViews>
  <sheets>
    <sheet name="MASTER (2)" sheetId="1" r:id="rId1"/>
    <sheet name="MASTER (3)" sheetId="2" r:id="rId2"/>
  </sheets>
  <definedNames>
    <definedName name="_xlnm.Print_Area" localSheetId="0">'MASTER (2)'!$A$1:$M$367</definedName>
    <definedName name="_xlnm.Print_Area" localSheetId="1">'MASTER (3)'!$A$1:$M$367</definedName>
    <definedName name="Excel_BuiltIn__FilterDatabase" localSheetId="0">'MASTER (2)'!$C$1:$C$17</definedName>
    <definedName name="Excel_BuiltIn__FilterDatabase" localSheetId="1">'MASTER (3)'!$C$1:$C$17</definedName>
    <definedName name="OLE_LINK1">"NA()"</definedName>
    <definedName name="OLE_LINK3">"NA()"</definedName>
    <definedName name="_xlnm.Print_Titles" localSheetId="0">'MASTER (2)'!$3:$3</definedName>
    <definedName name="_xlnm.Print_Titles" localSheetId="1">'MASTER (3)'!$3:$3</definedName>
  </definedNames>
  <calcPr calcId="191029" iterateDelta="1E-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loext="http://schemas.libreoffice.org/" uri="{7626C862-2A13-11E5-B345-FEFF819CDC9F}">
      <loext:extCalcPr stringRefSyntax="CalcA1"/>
    </ext>
  </extLst>
</workbook>
</file>

<file path=xl/calcChain.xml><?xml version="1.0" encoding="utf-8"?>
<calcChain xmlns="http://schemas.openxmlformats.org/spreadsheetml/2006/main">
  <c r="F365" i="2" l="1"/>
  <c r="E365" i="2"/>
  <c r="J364" i="2"/>
  <c r="I364" i="2"/>
  <c r="H364" i="2"/>
  <c r="F363" i="2"/>
  <c r="E363" i="2"/>
  <c r="J362" i="2"/>
  <c r="H362" i="2"/>
  <c r="I362" i="2" s="1"/>
  <c r="F361" i="2"/>
  <c r="E361" i="2"/>
  <c r="I360" i="2"/>
  <c r="H360" i="2"/>
  <c r="J360" i="2" s="1"/>
  <c r="F359" i="2"/>
  <c r="E359" i="2"/>
  <c r="H358" i="2"/>
  <c r="J358" i="2" s="1"/>
  <c r="F357" i="2"/>
  <c r="E357" i="2"/>
  <c r="J356" i="2"/>
  <c r="I356" i="2"/>
  <c r="H356" i="2"/>
  <c r="F355" i="2"/>
  <c r="E355" i="2"/>
  <c r="J354" i="2"/>
  <c r="H354" i="2"/>
  <c r="I354" i="2" s="1"/>
  <c r="F353" i="2"/>
  <c r="E353" i="2"/>
  <c r="I352" i="2"/>
  <c r="H352" i="2"/>
  <c r="J352" i="2" s="1"/>
  <c r="F351" i="2"/>
  <c r="E351" i="2"/>
  <c r="H350" i="2"/>
  <c r="J350" i="2" s="1"/>
  <c r="F349" i="2"/>
  <c r="E349" i="2"/>
  <c r="J348" i="2"/>
  <c r="I348" i="2"/>
  <c r="H348" i="2"/>
  <c r="F347" i="2"/>
  <c r="E347" i="2"/>
  <c r="F346" i="2"/>
  <c r="E346" i="2"/>
  <c r="H345" i="2"/>
  <c r="J345" i="2" s="1"/>
  <c r="F344" i="2"/>
  <c r="E344" i="2"/>
  <c r="F343" i="2"/>
  <c r="E343" i="2"/>
  <c r="H342" i="2"/>
  <c r="I342" i="2" s="1"/>
  <c r="F341" i="2"/>
  <c r="E341" i="2"/>
  <c r="F340" i="2"/>
  <c r="E340" i="2"/>
  <c r="J339" i="2"/>
  <c r="H339" i="2"/>
  <c r="I339" i="2" s="1"/>
  <c r="F338" i="2"/>
  <c r="E338" i="2"/>
  <c r="I337" i="2"/>
  <c r="H337" i="2"/>
  <c r="J337" i="2" s="1"/>
  <c r="F336" i="2"/>
  <c r="E336" i="2"/>
  <c r="F335" i="2"/>
  <c r="E335" i="2"/>
  <c r="J334" i="2"/>
  <c r="H334" i="2"/>
  <c r="I334" i="2" s="1"/>
  <c r="F333" i="2"/>
  <c r="E333" i="2"/>
  <c r="I332" i="2"/>
  <c r="H332" i="2"/>
  <c r="J332" i="2" s="1"/>
  <c r="F331" i="2"/>
  <c r="E331" i="2"/>
  <c r="H330" i="2"/>
  <c r="J330" i="2" s="1"/>
  <c r="F329" i="2"/>
  <c r="E329" i="2"/>
  <c r="J328" i="2"/>
  <c r="I328" i="2"/>
  <c r="H328" i="2"/>
  <c r="F325" i="2"/>
  <c r="E325" i="2"/>
  <c r="J324" i="2"/>
  <c r="H324" i="2"/>
  <c r="I324" i="2" s="1"/>
  <c r="F323" i="2"/>
  <c r="E323" i="2"/>
  <c r="I322" i="2"/>
  <c r="H322" i="2"/>
  <c r="J322" i="2" s="1"/>
  <c r="F321" i="2"/>
  <c r="E321" i="2"/>
  <c r="H320" i="2"/>
  <c r="J320" i="2" s="1"/>
  <c r="F319" i="2"/>
  <c r="E319" i="2"/>
  <c r="J318" i="2"/>
  <c r="I318" i="2"/>
  <c r="H318" i="2"/>
  <c r="F317" i="2"/>
  <c r="E317" i="2"/>
  <c r="J316" i="2"/>
  <c r="H316" i="2"/>
  <c r="I316" i="2" s="1"/>
  <c r="F315" i="2"/>
  <c r="E315" i="2"/>
  <c r="F314" i="2"/>
  <c r="E314" i="2"/>
  <c r="J313" i="2"/>
  <c r="I313" i="2"/>
  <c r="H313" i="2"/>
  <c r="F312" i="2"/>
  <c r="E312" i="2"/>
  <c r="J311" i="2"/>
  <c r="H311" i="2"/>
  <c r="I311" i="2" s="1"/>
  <c r="F310" i="2"/>
  <c r="E310" i="2"/>
  <c r="F309" i="2"/>
  <c r="E309" i="2"/>
  <c r="F308" i="2"/>
  <c r="E308" i="2"/>
  <c r="H307" i="2"/>
  <c r="I307" i="2" s="1"/>
  <c r="F306" i="2"/>
  <c r="E306" i="2"/>
  <c r="H305" i="2"/>
  <c r="J305" i="2" s="1"/>
  <c r="F304" i="2"/>
  <c r="E304" i="2"/>
  <c r="J303" i="2"/>
  <c r="I303" i="2"/>
  <c r="H303" i="2"/>
  <c r="F302" i="2"/>
  <c r="E302" i="2"/>
  <c r="J301" i="2"/>
  <c r="H301" i="2"/>
  <c r="I301" i="2" s="1"/>
  <c r="F300" i="2"/>
  <c r="E300" i="2"/>
  <c r="H299" i="2"/>
  <c r="I299" i="2" s="1"/>
  <c r="F298" i="2"/>
  <c r="E298" i="2"/>
  <c r="H297" i="2"/>
  <c r="J297" i="2" s="1"/>
  <c r="F296" i="2"/>
  <c r="E296" i="2"/>
  <c r="J295" i="2"/>
  <c r="I295" i="2"/>
  <c r="H295" i="2"/>
  <c r="F294" i="2"/>
  <c r="E294" i="2"/>
  <c r="J293" i="2"/>
  <c r="H293" i="2"/>
  <c r="I293" i="2" s="1"/>
  <c r="F292" i="2"/>
  <c r="E292" i="2"/>
  <c r="H291" i="2"/>
  <c r="I291" i="2" s="1"/>
  <c r="F290" i="2"/>
  <c r="E290" i="2"/>
  <c r="F289" i="2"/>
  <c r="E289" i="2"/>
  <c r="F288" i="2"/>
  <c r="E288" i="2"/>
  <c r="H287" i="2"/>
  <c r="J287" i="2" s="1"/>
  <c r="F286" i="2"/>
  <c r="E286" i="2"/>
  <c r="J285" i="2"/>
  <c r="I285" i="2"/>
  <c r="H285" i="2"/>
  <c r="F284" i="2"/>
  <c r="E284" i="2"/>
  <c r="J283" i="2"/>
  <c r="H283" i="2"/>
  <c r="I283" i="2" s="1"/>
  <c r="F282" i="2"/>
  <c r="E282" i="2"/>
  <c r="H281" i="2"/>
  <c r="I281" i="2" s="1"/>
  <c r="F280" i="2"/>
  <c r="E280" i="2"/>
  <c r="H279" i="2"/>
  <c r="J279" i="2" s="1"/>
  <c r="F278" i="2"/>
  <c r="E278" i="2"/>
  <c r="J277" i="2"/>
  <c r="I277" i="2"/>
  <c r="H277" i="2"/>
  <c r="F276" i="2"/>
  <c r="E276" i="2"/>
  <c r="J275" i="2"/>
  <c r="H275" i="2"/>
  <c r="I275" i="2" s="1"/>
  <c r="F274" i="2"/>
  <c r="E274" i="2"/>
  <c r="H273" i="2"/>
  <c r="I273" i="2" s="1"/>
  <c r="F272" i="2"/>
  <c r="E272" i="2"/>
  <c r="H271" i="2"/>
  <c r="J271" i="2" s="1"/>
  <c r="F270" i="2"/>
  <c r="E270" i="2"/>
  <c r="J269" i="2"/>
  <c r="I269" i="2"/>
  <c r="H269" i="2"/>
  <c r="F268" i="2"/>
  <c r="E268" i="2"/>
  <c r="J267" i="2"/>
  <c r="H267" i="2"/>
  <c r="I267" i="2" s="1"/>
  <c r="F266" i="2"/>
  <c r="E266" i="2"/>
  <c r="I265" i="2"/>
  <c r="H265" i="2"/>
  <c r="J265" i="2" s="1"/>
  <c r="F264" i="2"/>
  <c r="E264" i="2"/>
  <c r="H263" i="2"/>
  <c r="J263" i="2" s="1"/>
  <c r="F262" i="2"/>
  <c r="E262" i="2"/>
  <c r="J261" i="2"/>
  <c r="I261" i="2"/>
  <c r="H261" i="2"/>
  <c r="F260" i="2"/>
  <c r="E260" i="2"/>
  <c r="F259" i="2"/>
  <c r="E259" i="2"/>
  <c r="H258" i="2"/>
  <c r="J258" i="2" s="1"/>
  <c r="F257" i="2"/>
  <c r="E257" i="2"/>
  <c r="J256" i="2"/>
  <c r="I256" i="2"/>
  <c r="H256" i="2"/>
  <c r="F255" i="2"/>
  <c r="E255" i="2"/>
  <c r="J254" i="2"/>
  <c r="H254" i="2"/>
  <c r="I254" i="2" s="1"/>
  <c r="F253" i="2"/>
  <c r="E253" i="2"/>
  <c r="H252" i="2"/>
  <c r="I252" i="2" s="1"/>
  <c r="F251" i="2"/>
  <c r="E251" i="2"/>
  <c r="H250" i="2"/>
  <c r="J250" i="2" s="1"/>
  <c r="F249" i="2"/>
  <c r="E249" i="2"/>
  <c r="F248" i="2"/>
  <c r="E248" i="2"/>
  <c r="F247" i="2"/>
  <c r="E247" i="2"/>
  <c r="F246" i="2"/>
  <c r="E246" i="2"/>
  <c r="F245" i="2"/>
  <c r="E245" i="2"/>
  <c r="J244" i="2"/>
  <c r="I244" i="2"/>
  <c r="H244" i="2"/>
  <c r="F243" i="2"/>
  <c r="E243" i="2"/>
  <c r="J242" i="2"/>
  <c r="H242" i="2"/>
  <c r="I242" i="2" s="1"/>
  <c r="F241" i="2"/>
  <c r="E241" i="2"/>
  <c r="F240" i="2"/>
  <c r="E240" i="2"/>
  <c r="J239" i="2"/>
  <c r="I239" i="2"/>
  <c r="H239" i="2"/>
  <c r="F238" i="2"/>
  <c r="E238" i="2"/>
  <c r="F237" i="2"/>
  <c r="E237" i="2"/>
  <c r="F236" i="2"/>
  <c r="E236" i="2"/>
  <c r="J235" i="2"/>
  <c r="H235" i="2"/>
  <c r="I235" i="2" s="1"/>
  <c r="F234" i="2"/>
  <c r="E234" i="2"/>
  <c r="I233" i="2"/>
  <c r="H233" i="2"/>
  <c r="J233" i="2" s="1"/>
  <c r="F232" i="2"/>
  <c r="E232" i="2"/>
  <c r="F231" i="2"/>
  <c r="E231" i="2"/>
  <c r="J230" i="2"/>
  <c r="H230" i="2"/>
  <c r="I230" i="2" s="1"/>
  <c r="F229" i="2"/>
  <c r="E229" i="2"/>
  <c r="I228" i="2"/>
  <c r="H228" i="2"/>
  <c r="J228" i="2" s="1"/>
  <c r="F227" i="2"/>
  <c r="E227" i="2"/>
  <c r="F226" i="2"/>
  <c r="E226" i="2"/>
  <c r="J225" i="2"/>
  <c r="H225" i="2"/>
  <c r="I225" i="2" s="1"/>
  <c r="F224" i="2"/>
  <c r="E224" i="2"/>
  <c r="I223" i="2"/>
  <c r="H223" i="2"/>
  <c r="J223" i="2" s="1"/>
  <c r="F222" i="2"/>
  <c r="E222" i="2"/>
  <c r="H221" i="2"/>
  <c r="J221" i="2" s="1"/>
  <c r="Q219" i="2"/>
  <c r="H218" i="2"/>
  <c r="J218" i="2" s="1"/>
  <c r="F217" i="2"/>
  <c r="E217" i="2"/>
  <c r="F216" i="2"/>
  <c r="E216" i="2"/>
  <c r="I215" i="2"/>
  <c r="H215" i="2"/>
  <c r="J215" i="2" s="1"/>
  <c r="F214" i="2"/>
  <c r="E214" i="2"/>
  <c r="H213" i="2"/>
  <c r="J213" i="2" s="1"/>
  <c r="F212" i="2"/>
  <c r="E212" i="2"/>
  <c r="F211" i="2"/>
  <c r="E211" i="2"/>
  <c r="F210" i="2"/>
  <c r="E210" i="2"/>
  <c r="F209" i="2"/>
  <c r="E209" i="2"/>
  <c r="H208" i="2"/>
  <c r="I208" i="2" s="1"/>
  <c r="F207" i="2"/>
  <c r="E207" i="2"/>
  <c r="H206" i="2"/>
  <c r="J206" i="2" s="1"/>
  <c r="F205" i="2"/>
  <c r="E205" i="2"/>
  <c r="J204" i="2"/>
  <c r="I204" i="2"/>
  <c r="H204" i="2"/>
  <c r="F203" i="2"/>
  <c r="E203" i="2"/>
  <c r="J202" i="2"/>
  <c r="H202" i="2"/>
  <c r="I202" i="2" s="1"/>
  <c r="F201" i="2"/>
  <c r="E201" i="2"/>
  <c r="H200" i="2"/>
  <c r="I200" i="2" s="1"/>
  <c r="F199" i="2"/>
  <c r="E199" i="2"/>
  <c r="F198" i="2"/>
  <c r="E198" i="2"/>
  <c r="J197" i="2"/>
  <c r="H197" i="2"/>
  <c r="I197" i="2" s="1"/>
  <c r="F196" i="2"/>
  <c r="E196" i="2"/>
  <c r="I195" i="2"/>
  <c r="H195" i="2"/>
  <c r="J195" i="2" s="1"/>
  <c r="F194" i="2"/>
  <c r="E194" i="2"/>
  <c r="F193" i="2"/>
  <c r="E193" i="2"/>
  <c r="F192" i="2"/>
  <c r="E192" i="2"/>
  <c r="H191" i="2"/>
  <c r="J191" i="2" s="1"/>
  <c r="F190" i="2"/>
  <c r="E190" i="2"/>
  <c r="J189" i="2"/>
  <c r="I189" i="2"/>
  <c r="H189" i="2"/>
  <c r="F188" i="2"/>
  <c r="E188" i="2"/>
  <c r="F187" i="2"/>
  <c r="E187" i="2"/>
  <c r="H186" i="2"/>
  <c r="J186" i="2" s="1"/>
  <c r="F185" i="2"/>
  <c r="E185" i="2"/>
  <c r="J184" i="2"/>
  <c r="I184" i="2"/>
  <c r="H184" i="2"/>
  <c r="F183" i="2"/>
  <c r="E183" i="2"/>
  <c r="F182" i="2"/>
  <c r="E182" i="2"/>
  <c r="F181" i="2"/>
  <c r="E181" i="2"/>
  <c r="F180" i="2"/>
  <c r="E180" i="2"/>
  <c r="F179" i="2"/>
  <c r="E179" i="2"/>
  <c r="F178" i="2"/>
  <c r="E178" i="2"/>
  <c r="F177" i="2"/>
  <c r="E177" i="2"/>
  <c r="J176" i="2"/>
  <c r="H176" i="2"/>
  <c r="I176" i="2" s="1"/>
  <c r="F175" i="2"/>
  <c r="E175" i="2"/>
  <c r="F174" i="2"/>
  <c r="E174" i="2"/>
  <c r="F173" i="2"/>
  <c r="E173" i="2"/>
  <c r="F172" i="2"/>
  <c r="E172" i="2"/>
  <c r="J171" i="2"/>
  <c r="I171" i="2"/>
  <c r="H171" i="2"/>
  <c r="F170" i="2"/>
  <c r="E170" i="2"/>
  <c r="J169" i="2"/>
  <c r="H169" i="2"/>
  <c r="I169" i="2" s="1"/>
  <c r="F168" i="2"/>
  <c r="E168" i="2"/>
  <c r="I167" i="2"/>
  <c r="H167" i="2"/>
  <c r="J167" i="2" s="1"/>
  <c r="F166" i="2"/>
  <c r="E166" i="2"/>
  <c r="H165" i="2"/>
  <c r="I165" i="2" s="1"/>
  <c r="F164" i="2"/>
  <c r="E164" i="2"/>
  <c r="J163" i="2"/>
  <c r="I163" i="2"/>
  <c r="H163" i="2"/>
  <c r="F162" i="2"/>
  <c r="E162" i="2"/>
  <c r="F161" i="2"/>
  <c r="E161" i="2"/>
  <c r="F160" i="2"/>
  <c r="E160" i="2"/>
  <c r="F159" i="2"/>
  <c r="E159" i="2"/>
  <c r="F158" i="2"/>
  <c r="E158" i="2"/>
  <c r="F157" i="2"/>
  <c r="E157" i="2"/>
  <c r="H156" i="2"/>
  <c r="I156" i="2" s="1"/>
  <c r="F155" i="2"/>
  <c r="E155" i="2"/>
  <c r="F154" i="2"/>
  <c r="E154" i="2"/>
  <c r="F153" i="2"/>
  <c r="E153" i="2"/>
  <c r="F152" i="2"/>
  <c r="E152" i="2"/>
  <c r="I151" i="2"/>
  <c r="H151" i="2"/>
  <c r="J151" i="2" s="1"/>
  <c r="F150" i="2"/>
  <c r="E150" i="2"/>
  <c r="F149" i="2"/>
  <c r="E149" i="2"/>
  <c r="F148" i="2"/>
  <c r="E148" i="2"/>
  <c r="F147" i="2"/>
  <c r="E147" i="2"/>
  <c r="J146" i="2"/>
  <c r="H146" i="2"/>
  <c r="I146" i="2" s="1"/>
  <c r="F145" i="2"/>
  <c r="E145" i="2"/>
  <c r="F144" i="2"/>
  <c r="E144" i="2"/>
  <c r="F143" i="2"/>
  <c r="E143" i="2"/>
  <c r="F142" i="2"/>
  <c r="E142" i="2"/>
  <c r="F141" i="2"/>
  <c r="E141" i="2"/>
  <c r="F140" i="2"/>
  <c r="E140" i="2"/>
  <c r="F139" i="2"/>
  <c r="E139" i="2"/>
  <c r="F138" i="2"/>
  <c r="E138" i="2"/>
  <c r="F137" i="2"/>
  <c r="E137" i="2"/>
  <c r="I136" i="2"/>
  <c r="H136" i="2"/>
  <c r="J136" i="2" s="1"/>
  <c r="F135" i="2"/>
  <c r="E135" i="2"/>
  <c r="H134" i="2"/>
  <c r="I134" i="2" s="1"/>
  <c r="F133" i="2"/>
  <c r="E133" i="2"/>
  <c r="F132" i="2"/>
  <c r="E132" i="2"/>
  <c r="F131" i="2"/>
  <c r="E131" i="2"/>
  <c r="J130" i="2"/>
  <c r="I130" i="2"/>
  <c r="H130" i="2"/>
  <c r="F128" i="2"/>
  <c r="E128" i="2"/>
  <c r="J127" i="2"/>
  <c r="H127" i="2"/>
  <c r="I127" i="2" s="1"/>
  <c r="F126" i="2"/>
  <c r="E126" i="2"/>
  <c r="F125" i="2"/>
  <c r="E125" i="2"/>
  <c r="J124" i="2"/>
  <c r="I124" i="2"/>
  <c r="H124" i="2"/>
  <c r="F123" i="2"/>
  <c r="E123" i="2"/>
  <c r="J122" i="2"/>
  <c r="H122" i="2"/>
  <c r="I122" i="2" s="1"/>
  <c r="F121" i="2"/>
  <c r="E121" i="2"/>
  <c r="I120" i="2"/>
  <c r="H120" i="2"/>
  <c r="J120" i="2" s="1"/>
  <c r="F119" i="2"/>
  <c r="E119" i="2"/>
  <c r="H118" i="2"/>
  <c r="I118" i="2" s="1"/>
  <c r="F117" i="2"/>
  <c r="E117" i="2"/>
  <c r="F116" i="2"/>
  <c r="E116" i="2"/>
  <c r="F115" i="2"/>
  <c r="E115" i="2"/>
  <c r="J114" i="2"/>
  <c r="I114" i="2"/>
  <c r="H114" i="2"/>
  <c r="F113" i="2"/>
  <c r="E113" i="2"/>
  <c r="J112" i="2"/>
  <c r="H112" i="2"/>
  <c r="I112" i="2" s="1"/>
  <c r="F111" i="2"/>
  <c r="E111" i="2"/>
  <c r="I110" i="2"/>
  <c r="H110" i="2"/>
  <c r="J110" i="2" s="1"/>
  <c r="F109" i="2"/>
  <c r="E109" i="2"/>
  <c r="F108" i="2"/>
  <c r="E108" i="2"/>
  <c r="J107" i="2"/>
  <c r="H107" i="2"/>
  <c r="I107" i="2" s="1"/>
  <c r="F106" i="2"/>
  <c r="E106" i="2"/>
  <c r="I105" i="2"/>
  <c r="H105" i="2"/>
  <c r="J105" i="2" s="1"/>
  <c r="F104" i="2"/>
  <c r="E104" i="2"/>
  <c r="H103" i="2"/>
  <c r="I103" i="2" s="1"/>
  <c r="F102" i="2"/>
  <c r="E102" i="2"/>
  <c r="J101" i="2"/>
  <c r="I101" i="2"/>
  <c r="H101" i="2"/>
  <c r="F100" i="2"/>
  <c r="E100" i="2"/>
  <c r="J99" i="2"/>
  <c r="H99" i="2"/>
  <c r="I99" i="2" s="1"/>
  <c r="F98" i="2"/>
  <c r="E98" i="2"/>
  <c r="F97" i="2"/>
  <c r="E97" i="2"/>
  <c r="F96" i="2"/>
  <c r="E96" i="2"/>
  <c r="I95" i="2"/>
  <c r="H95" i="2"/>
  <c r="J95" i="2" s="1"/>
  <c r="F94" i="2"/>
  <c r="E94" i="2"/>
  <c r="F93" i="2"/>
  <c r="E93" i="2"/>
  <c r="F92" i="2"/>
  <c r="E92" i="2"/>
  <c r="H91" i="2"/>
  <c r="I91" i="2" s="1"/>
  <c r="F90" i="2"/>
  <c r="E90" i="2"/>
  <c r="F89" i="2"/>
  <c r="E89" i="2"/>
  <c r="F88" i="2"/>
  <c r="E88" i="2"/>
  <c r="J87" i="2"/>
  <c r="I87" i="2"/>
  <c r="H87" i="2"/>
  <c r="F86" i="2"/>
  <c r="E86" i="2"/>
  <c r="F85" i="2"/>
  <c r="E85" i="2"/>
  <c r="F84" i="2"/>
  <c r="E84" i="2"/>
  <c r="F83" i="2"/>
  <c r="E83" i="2"/>
  <c r="H82" i="2"/>
  <c r="I82" i="2" s="1"/>
  <c r="F81" i="2"/>
  <c r="E81" i="2"/>
  <c r="F80" i="2"/>
  <c r="E80" i="2"/>
  <c r="F79" i="2"/>
  <c r="E79" i="2"/>
  <c r="J78" i="2"/>
  <c r="I78" i="2"/>
  <c r="H78" i="2"/>
  <c r="F77" i="2"/>
  <c r="E77" i="2"/>
  <c r="F76" i="2"/>
  <c r="E76" i="2"/>
  <c r="F75" i="2"/>
  <c r="E75" i="2"/>
  <c r="F74" i="2"/>
  <c r="E74" i="2"/>
  <c r="F73" i="2"/>
  <c r="E73" i="2"/>
  <c r="F72" i="2"/>
  <c r="E72" i="2"/>
  <c r="H71" i="2"/>
  <c r="I71" i="2" s="1"/>
  <c r="F70" i="2"/>
  <c r="E70" i="2"/>
  <c r="F69" i="2"/>
  <c r="E69" i="2"/>
  <c r="F68" i="2"/>
  <c r="E68" i="2"/>
  <c r="F67" i="2"/>
  <c r="E67" i="2"/>
  <c r="F66" i="2"/>
  <c r="E66" i="2"/>
  <c r="J65" i="2"/>
  <c r="I65" i="2"/>
  <c r="H65" i="2"/>
  <c r="F64" i="2"/>
  <c r="E64" i="2"/>
  <c r="J63" i="2"/>
  <c r="H63" i="2"/>
  <c r="I63" i="2" s="1"/>
  <c r="F62" i="2"/>
  <c r="E62" i="2"/>
  <c r="I61" i="2"/>
  <c r="H61" i="2"/>
  <c r="J61" i="2" s="1"/>
  <c r="F60" i="2"/>
  <c r="E60" i="2"/>
  <c r="H59" i="2"/>
  <c r="I59" i="2" s="1"/>
  <c r="F58" i="2"/>
  <c r="E58" i="2"/>
  <c r="F57" i="2"/>
  <c r="E57" i="2"/>
  <c r="I56" i="2"/>
  <c r="H56" i="2"/>
  <c r="J56" i="2" s="1"/>
  <c r="F55" i="2"/>
  <c r="E55" i="2"/>
  <c r="F54" i="2"/>
  <c r="E54" i="2"/>
  <c r="F53" i="2"/>
  <c r="E53" i="2"/>
  <c r="F52" i="2"/>
  <c r="E52" i="2"/>
  <c r="F51" i="2"/>
  <c r="E51" i="2"/>
  <c r="F50" i="2"/>
  <c r="E50" i="2"/>
  <c r="F49" i="2"/>
  <c r="E49" i="2"/>
  <c r="F48" i="2"/>
  <c r="E48" i="2"/>
  <c r="F47" i="2"/>
  <c r="E47" i="2"/>
  <c r="H46" i="2"/>
  <c r="I46" i="2" s="1"/>
  <c r="F45" i="2"/>
  <c r="E45" i="2"/>
  <c r="F44" i="2"/>
  <c r="E44" i="2"/>
  <c r="F43" i="2"/>
  <c r="E43" i="2"/>
  <c r="J42" i="2"/>
  <c r="I42" i="2"/>
  <c r="H42" i="2"/>
  <c r="F41" i="2"/>
  <c r="E41" i="2"/>
  <c r="F40" i="2"/>
  <c r="E40" i="2"/>
  <c r="H39" i="2"/>
  <c r="I39" i="2" s="1"/>
  <c r="F38" i="2"/>
  <c r="E38" i="2"/>
  <c r="J37" i="2"/>
  <c r="I37" i="2"/>
  <c r="H37" i="2"/>
  <c r="F36" i="2"/>
  <c r="E36" i="2"/>
  <c r="F35" i="2"/>
  <c r="E35" i="2"/>
  <c r="H34" i="2"/>
  <c r="I34" i="2" s="1"/>
  <c r="F33" i="2"/>
  <c r="E33" i="2"/>
  <c r="F32" i="2"/>
  <c r="E32" i="2"/>
  <c r="I31" i="2"/>
  <c r="H31" i="2"/>
  <c r="J31" i="2" s="1"/>
  <c r="F30" i="2"/>
  <c r="E30" i="2"/>
  <c r="H29" i="2"/>
  <c r="I29" i="2" s="1"/>
  <c r="F28" i="2"/>
  <c r="E28" i="2"/>
  <c r="F27" i="2"/>
  <c r="E27" i="2"/>
  <c r="I26" i="2"/>
  <c r="H26" i="2"/>
  <c r="J26" i="2" s="1"/>
  <c r="F25" i="2"/>
  <c r="E25" i="2"/>
  <c r="H24" i="2"/>
  <c r="I24" i="2" s="1"/>
  <c r="F23" i="2"/>
  <c r="E23" i="2"/>
  <c r="I22" i="2"/>
  <c r="H22" i="2"/>
  <c r="J22" i="2" s="1"/>
  <c r="F21" i="2"/>
  <c r="E21" i="2"/>
  <c r="J20" i="2"/>
  <c r="H20" i="2"/>
  <c r="I20" i="2" s="1"/>
  <c r="F19" i="2"/>
  <c r="E19" i="2"/>
  <c r="I18" i="2"/>
  <c r="H18" i="2"/>
  <c r="J18" i="2" s="1"/>
  <c r="F17" i="2"/>
  <c r="E17" i="2"/>
  <c r="F16" i="2"/>
  <c r="E16" i="2"/>
  <c r="F15" i="2"/>
  <c r="E15" i="2"/>
  <c r="F14" i="2"/>
  <c r="E14" i="2"/>
  <c r="J13" i="2"/>
  <c r="H13" i="2"/>
  <c r="I13" i="2" s="1"/>
  <c r="F12" i="2"/>
  <c r="E12" i="2"/>
  <c r="F11" i="2"/>
  <c r="E11" i="2"/>
  <c r="F10" i="2"/>
  <c r="E10" i="2"/>
  <c r="F9" i="2"/>
  <c r="E9" i="2"/>
  <c r="I8" i="2"/>
  <c r="H8" i="2"/>
  <c r="J8" i="2" s="1"/>
  <c r="F7" i="2"/>
  <c r="E7" i="2"/>
  <c r="F6" i="2"/>
  <c r="E6" i="2"/>
  <c r="H5" i="2"/>
  <c r="I5" i="2" s="1"/>
  <c r="F310" i="1"/>
  <c r="E310" i="1"/>
  <c r="F309" i="1"/>
  <c r="E309" i="1"/>
  <c r="F308" i="1"/>
  <c r="E308" i="1"/>
  <c r="J22" i="1"/>
  <c r="J18" i="1"/>
  <c r="J8" i="1"/>
  <c r="H197" i="1"/>
  <c r="F41" i="1"/>
  <c r="E41" i="1"/>
  <c r="F40" i="1"/>
  <c r="E40" i="1"/>
  <c r="F232" i="1"/>
  <c r="E232" i="1"/>
  <c r="F231" i="1"/>
  <c r="E231" i="1"/>
  <c r="H230" i="1"/>
  <c r="H225" i="1"/>
  <c r="F227" i="1"/>
  <c r="E227" i="1"/>
  <c r="F226" i="1"/>
  <c r="E226" i="1"/>
  <c r="F155" i="1"/>
  <c r="E155" i="1"/>
  <c r="F154" i="1"/>
  <c r="E154" i="1"/>
  <c r="F153" i="1"/>
  <c r="E153" i="1"/>
  <c r="F152" i="1"/>
  <c r="E152" i="1"/>
  <c r="H39" i="1"/>
  <c r="H228" i="1"/>
  <c r="H218" i="1"/>
  <c r="J5" i="2" l="1"/>
  <c r="J24" i="2"/>
  <c r="J29" i="2"/>
  <c r="J34" i="2"/>
  <c r="J39" i="2"/>
  <c r="J46" i="2"/>
  <c r="J59" i="2"/>
  <c r="J71" i="2"/>
  <c r="J82" i="2"/>
  <c r="J91" i="2"/>
  <c r="J103" i="2"/>
  <c r="J118" i="2"/>
  <c r="J134" i="2"/>
  <c r="J156" i="2"/>
  <c r="J165" i="2"/>
  <c r="J200" i="2"/>
  <c r="J208" i="2"/>
  <c r="J252" i="2"/>
  <c r="J273" i="2"/>
  <c r="J281" i="2"/>
  <c r="J291" i="2"/>
  <c r="J299" i="2"/>
  <c r="J307" i="2"/>
  <c r="J342" i="2"/>
  <c r="H367" i="2"/>
  <c r="I186" i="2"/>
  <c r="I367" i="2" s="1"/>
  <c r="I191" i="2"/>
  <c r="I206" i="2"/>
  <c r="I213" i="2"/>
  <c r="I218" i="2"/>
  <c r="I221" i="2"/>
  <c r="I250" i="2"/>
  <c r="I258" i="2"/>
  <c r="I263" i="2"/>
  <c r="I271" i="2"/>
  <c r="I279" i="2"/>
  <c r="I287" i="2"/>
  <c r="I297" i="2"/>
  <c r="I305" i="2"/>
  <c r="I320" i="2"/>
  <c r="I330" i="2"/>
  <c r="I345" i="2"/>
  <c r="I350" i="2"/>
  <c r="I358" i="2"/>
  <c r="Q219" i="1"/>
  <c r="J218" i="1"/>
  <c r="H215" i="1"/>
  <c r="I215" i="1" s="1"/>
  <c r="H20" i="1"/>
  <c r="J20" i="1" s="1"/>
  <c r="H8" i="1"/>
  <c r="I8" i="1" s="1"/>
  <c r="H151" i="1"/>
  <c r="I151" i="1" s="1"/>
  <c r="H156" i="1"/>
  <c r="J156" i="1" s="1"/>
  <c r="F365" i="1"/>
  <c r="E365" i="1"/>
  <c r="H364" i="1"/>
  <c r="J364" i="1" s="1"/>
  <c r="F363" i="1"/>
  <c r="E363" i="1"/>
  <c r="H362" i="1"/>
  <c r="J362" i="1" s="1"/>
  <c r="F361" i="1"/>
  <c r="E361" i="1"/>
  <c r="H360" i="1"/>
  <c r="J360" i="1" s="1"/>
  <c r="F359" i="1"/>
  <c r="E359" i="1"/>
  <c r="H358" i="1"/>
  <c r="I358" i="1" s="1"/>
  <c r="F357" i="1"/>
  <c r="E357" i="1"/>
  <c r="H356" i="1"/>
  <c r="J356" i="1" s="1"/>
  <c r="F355" i="1"/>
  <c r="E355" i="1"/>
  <c r="H354" i="1"/>
  <c r="J354" i="1" s="1"/>
  <c r="F353" i="1"/>
  <c r="E353" i="1"/>
  <c r="H352" i="1"/>
  <c r="J352" i="1" s="1"/>
  <c r="F351" i="1"/>
  <c r="E351" i="1"/>
  <c r="H350" i="1"/>
  <c r="I350" i="1" s="1"/>
  <c r="F349" i="1"/>
  <c r="E349" i="1"/>
  <c r="H348" i="1"/>
  <c r="J348" i="1" s="1"/>
  <c r="F347" i="1"/>
  <c r="E347" i="1"/>
  <c r="F346" i="1"/>
  <c r="E346" i="1"/>
  <c r="H345" i="1"/>
  <c r="I345" i="1" s="1"/>
  <c r="F344" i="1"/>
  <c r="E344" i="1"/>
  <c r="F343" i="1"/>
  <c r="E343" i="1"/>
  <c r="H342" i="1"/>
  <c r="J342" i="1" s="1"/>
  <c r="F341" i="1"/>
  <c r="E341" i="1"/>
  <c r="F340" i="1"/>
  <c r="E340" i="1"/>
  <c r="H339" i="1"/>
  <c r="J339" i="1" s="1"/>
  <c r="F338" i="1"/>
  <c r="E338" i="1"/>
  <c r="H337" i="1"/>
  <c r="J337" i="1" s="1"/>
  <c r="F336" i="1"/>
  <c r="E336" i="1"/>
  <c r="F335" i="1"/>
  <c r="E335" i="1"/>
  <c r="H334" i="1"/>
  <c r="J334" i="1" s="1"/>
  <c r="F333" i="1"/>
  <c r="E333" i="1"/>
  <c r="H332" i="1"/>
  <c r="J332" i="1" s="1"/>
  <c r="F331" i="1"/>
  <c r="E331" i="1"/>
  <c r="H330" i="1"/>
  <c r="I330" i="1" s="1"/>
  <c r="F329" i="1"/>
  <c r="E329" i="1"/>
  <c r="H328" i="1"/>
  <c r="J328" i="1" s="1"/>
  <c r="F325" i="1"/>
  <c r="E325" i="1"/>
  <c r="H324" i="1"/>
  <c r="J324" i="1" s="1"/>
  <c r="F323" i="1"/>
  <c r="E323" i="1"/>
  <c r="H322" i="1"/>
  <c r="J322" i="1" s="1"/>
  <c r="F321" i="1"/>
  <c r="E321" i="1"/>
  <c r="H320" i="1"/>
  <c r="I320" i="1" s="1"/>
  <c r="F319" i="1"/>
  <c r="E319" i="1"/>
  <c r="H318" i="1"/>
  <c r="J318" i="1" s="1"/>
  <c r="F317" i="1"/>
  <c r="E317" i="1"/>
  <c r="H316" i="1"/>
  <c r="J316" i="1" s="1"/>
  <c r="F315" i="1"/>
  <c r="E315" i="1"/>
  <c r="F314" i="1"/>
  <c r="E314" i="1"/>
  <c r="H313" i="1"/>
  <c r="J313" i="1" s="1"/>
  <c r="F312" i="1"/>
  <c r="E312" i="1"/>
  <c r="H311" i="1"/>
  <c r="J311" i="1" s="1"/>
  <c r="H307" i="1"/>
  <c r="J307" i="1" s="1"/>
  <c r="F306" i="1"/>
  <c r="E306" i="1"/>
  <c r="H305" i="1"/>
  <c r="J305" i="1" s="1"/>
  <c r="F304" i="1"/>
  <c r="E304" i="1"/>
  <c r="H303" i="1"/>
  <c r="J303" i="1" s="1"/>
  <c r="F302" i="1"/>
  <c r="E302" i="1"/>
  <c r="H301" i="1"/>
  <c r="I301" i="1" s="1"/>
  <c r="F300" i="1"/>
  <c r="E300" i="1"/>
  <c r="H299" i="1"/>
  <c r="J299" i="1" s="1"/>
  <c r="F298" i="1"/>
  <c r="E298" i="1"/>
  <c r="H297" i="1"/>
  <c r="J297" i="1" s="1"/>
  <c r="F296" i="1"/>
  <c r="E296" i="1"/>
  <c r="H295" i="1"/>
  <c r="J295" i="1" s="1"/>
  <c r="F294" i="1"/>
  <c r="E294" i="1"/>
  <c r="H293" i="1"/>
  <c r="I293" i="1" s="1"/>
  <c r="F292" i="1"/>
  <c r="E292" i="1"/>
  <c r="H291" i="1"/>
  <c r="J291" i="1" s="1"/>
  <c r="F290" i="1"/>
  <c r="E290" i="1"/>
  <c r="F289" i="1"/>
  <c r="E289" i="1"/>
  <c r="F288" i="1"/>
  <c r="E288" i="1"/>
  <c r="H287" i="1"/>
  <c r="J287" i="1" s="1"/>
  <c r="F286" i="1"/>
  <c r="E286" i="1"/>
  <c r="H285" i="1"/>
  <c r="J285" i="1" s="1"/>
  <c r="F284" i="1"/>
  <c r="E284" i="1"/>
  <c r="H283" i="1"/>
  <c r="I283" i="1" s="1"/>
  <c r="F282" i="1"/>
  <c r="E282" i="1"/>
  <c r="H281" i="1"/>
  <c r="J281" i="1" s="1"/>
  <c r="F280" i="1"/>
  <c r="E280" i="1"/>
  <c r="H279" i="1"/>
  <c r="J279" i="1" s="1"/>
  <c r="F278" i="1"/>
  <c r="E278" i="1"/>
  <c r="H277" i="1"/>
  <c r="J277" i="1" s="1"/>
  <c r="F276" i="1"/>
  <c r="E276" i="1"/>
  <c r="H275" i="1"/>
  <c r="I275" i="1" s="1"/>
  <c r="F274" i="1"/>
  <c r="E274" i="1"/>
  <c r="H273" i="1"/>
  <c r="J273" i="1" s="1"/>
  <c r="F272" i="1"/>
  <c r="E272" i="1"/>
  <c r="H271" i="1"/>
  <c r="J271" i="1" s="1"/>
  <c r="F270" i="1"/>
  <c r="E270" i="1"/>
  <c r="H269" i="1"/>
  <c r="J269" i="1" s="1"/>
  <c r="F268" i="1"/>
  <c r="E268" i="1"/>
  <c r="H267" i="1"/>
  <c r="I267" i="1" s="1"/>
  <c r="F266" i="1"/>
  <c r="E266" i="1"/>
  <c r="H265" i="1"/>
  <c r="J265" i="1" s="1"/>
  <c r="F264" i="1"/>
  <c r="E264" i="1"/>
  <c r="H263" i="1"/>
  <c r="J263" i="1" s="1"/>
  <c r="F262" i="1"/>
  <c r="E262" i="1"/>
  <c r="H261" i="1"/>
  <c r="J261" i="1" s="1"/>
  <c r="F260" i="1"/>
  <c r="E260" i="1"/>
  <c r="F259" i="1"/>
  <c r="E259" i="1"/>
  <c r="H258" i="1"/>
  <c r="J258" i="1" s="1"/>
  <c r="F257" i="1"/>
  <c r="E257" i="1"/>
  <c r="H256" i="1"/>
  <c r="J256" i="1" s="1"/>
  <c r="F255" i="1"/>
  <c r="E255" i="1"/>
  <c r="H254" i="1"/>
  <c r="I254" i="1" s="1"/>
  <c r="F253" i="1"/>
  <c r="E253" i="1"/>
  <c r="H252" i="1"/>
  <c r="J252" i="1" s="1"/>
  <c r="F251" i="1"/>
  <c r="E251" i="1"/>
  <c r="H250" i="1"/>
  <c r="J250" i="1" s="1"/>
  <c r="F249" i="1"/>
  <c r="E249" i="1"/>
  <c r="F248" i="1"/>
  <c r="E248" i="1"/>
  <c r="F247" i="1"/>
  <c r="E247" i="1"/>
  <c r="F246" i="1"/>
  <c r="E246" i="1"/>
  <c r="F245" i="1"/>
  <c r="E245" i="1"/>
  <c r="H244" i="1"/>
  <c r="J244" i="1" s="1"/>
  <c r="F243" i="1"/>
  <c r="E243" i="1"/>
  <c r="H242" i="1"/>
  <c r="I242" i="1" s="1"/>
  <c r="F241" i="1"/>
  <c r="E241" i="1"/>
  <c r="F240" i="1"/>
  <c r="E240" i="1"/>
  <c r="H239" i="1"/>
  <c r="J239" i="1" s="1"/>
  <c r="F238" i="1"/>
  <c r="E238" i="1"/>
  <c r="F237" i="1"/>
  <c r="E237" i="1"/>
  <c r="F236" i="1"/>
  <c r="E236" i="1"/>
  <c r="H235" i="1"/>
  <c r="I235" i="1" s="1"/>
  <c r="F234" i="1"/>
  <c r="E234" i="1"/>
  <c r="H233" i="1"/>
  <c r="J233" i="1" s="1"/>
  <c r="I230" i="1"/>
  <c r="F229" i="1"/>
  <c r="E229" i="1"/>
  <c r="I228" i="1"/>
  <c r="I225" i="1"/>
  <c r="F224" i="1"/>
  <c r="E224" i="1"/>
  <c r="H223" i="1"/>
  <c r="J223" i="1" s="1"/>
  <c r="F222" i="1"/>
  <c r="E222" i="1"/>
  <c r="H221" i="1"/>
  <c r="J221" i="1" s="1"/>
  <c r="F217" i="1"/>
  <c r="E217" i="1"/>
  <c r="F216" i="1"/>
  <c r="E216" i="1"/>
  <c r="F214" i="1"/>
  <c r="E214" i="1"/>
  <c r="H213" i="1"/>
  <c r="J213" i="1" s="1"/>
  <c r="F212" i="1"/>
  <c r="E212" i="1"/>
  <c r="F211" i="1"/>
  <c r="E211" i="1"/>
  <c r="F210" i="1"/>
  <c r="E210" i="1"/>
  <c r="F209" i="1"/>
  <c r="E209" i="1"/>
  <c r="H208" i="1"/>
  <c r="I208" i="1" s="1"/>
  <c r="F207" i="1"/>
  <c r="E207" i="1"/>
  <c r="H206" i="1"/>
  <c r="J206" i="1" s="1"/>
  <c r="F205" i="1"/>
  <c r="E205" i="1"/>
  <c r="H204" i="1"/>
  <c r="J204" i="1" s="1"/>
  <c r="F203" i="1"/>
  <c r="E203" i="1"/>
  <c r="H202" i="1"/>
  <c r="J202" i="1" s="1"/>
  <c r="F201" i="1"/>
  <c r="E201" i="1"/>
  <c r="H200" i="1"/>
  <c r="I200" i="1" s="1"/>
  <c r="F199" i="1"/>
  <c r="E199" i="1"/>
  <c r="F198" i="1"/>
  <c r="E198" i="1"/>
  <c r="J197" i="1"/>
  <c r="F196" i="1"/>
  <c r="E196" i="1"/>
  <c r="H195" i="1"/>
  <c r="I195" i="1" s="1"/>
  <c r="F194" i="1"/>
  <c r="E194" i="1"/>
  <c r="F193" i="1"/>
  <c r="E193" i="1"/>
  <c r="F192" i="1"/>
  <c r="E192" i="1"/>
  <c r="H191" i="1"/>
  <c r="J191" i="1" s="1"/>
  <c r="F190" i="1"/>
  <c r="E190" i="1"/>
  <c r="H189" i="1"/>
  <c r="J189" i="1" s="1"/>
  <c r="F188" i="1"/>
  <c r="E188" i="1"/>
  <c r="F187" i="1"/>
  <c r="E187" i="1"/>
  <c r="H186" i="1"/>
  <c r="I186" i="1" s="1"/>
  <c r="F185" i="1"/>
  <c r="E185" i="1"/>
  <c r="H184" i="1"/>
  <c r="J184" i="1" s="1"/>
  <c r="F183" i="1"/>
  <c r="E183" i="1"/>
  <c r="F182" i="1"/>
  <c r="E182" i="1"/>
  <c r="F181" i="1"/>
  <c r="E181" i="1"/>
  <c r="F180" i="1"/>
  <c r="E180" i="1"/>
  <c r="F179" i="1"/>
  <c r="E179" i="1"/>
  <c r="F178" i="1"/>
  <c r="E178" i="1"/>
  <c r="F177" i="1"/>
  <c r="E177" i="1"/>
  <c r="H176" i="1"/>
  <c r="J176" i="1" s="1"/>
  <c r="F175" i="1"/>
  <c r="E175" i="1"/>
  <c r="F174" i="1"/>
  <c r="E174" i="1"/>
  <c r="F173" i="1"/>
  <c r="E173" i="1"/>
  <c r="F172" i="1"/>
  <c r="E172" i="1"/>
  <c r="H171" i="1"/>
  <c r="J171" i="1" s="1"/>
  <c r="F170" i="1"/>
  <c r="E170" i="1"/>
  <c r="H169" i="1"/>
  <c r="J169" i="1" s="1"/>
  <c r="F168" i="1"/>
  <c r="E168" i="1"/>
  <c r="H167" i="1"/>
  <c r="I167" i="1" s="1"/>
  <c r="F166" i="1"/>
  <c r="E166" i="1"/>
  <c r="H165" i="1"/>
  <c r="J165" i="1" s="1"/>
  <c r="F164" i="1"/>
  <c r="E164" i="1"/>
  <c r="H163" i="1"/>
  <c r="J163" i="1" s="1"/>
  <c r="F162" i="1"/>
  <c r="E162" i="1"/>
  <c r="F161" i="1"/>
  <c r="E161" i="1"/>
  <c r="F160" i="1"/>
  <c r="E160" i="1"/>
  <c r="F159" i="1"/>
  <c r="E159" i="1"/>
  <c r="F158" i="1"/>
  <c r="E158" i="1"/>
  <c r="F157" i="1"/>
  <c r="E157" i="1"/>
  <c r="F150" i="1"/>
  <c r="E150" i="1"/>
  <c r="F149" i="1"/>
  <c r="E149" i="1"/>
  <c r="F148" i="1"/>
  <c r="E148" i="1"/>
  <c r="F147" i="1"/>
  <c r="E147" i="1"/>
  <c r="H146" i="1"/>
  <c r="J146" i="1" s="1"/>
  <c r="F145" i="1"/>
  <c r="E145" i="1"/>
  <c r="F144" i="1"/>
  <c r="E144" i="1"/>
  <c r="F143" i="1"/>
  <c r="E143" i="1"/>
  <c r="F142" i="1"/>
  <c r="E142" i="1"/>
  <c r="F141" i="1"/>
  <c r="E141" i="1"/>
  <c r="F140" i="1"/>
  <c r="E140" i="1"/>
  <c r="F139" i="1"/>
  <c r="E139" i="1"/>
  <c r="F138" i="1"/>
  <c r="E138" i="1"/>
  <c r="F137" i="1"/>
  <c r="E137" i="1"/>
  <c r="H136" i="1"/>
  <c r="I136" i="1" s="1"/>
  <c r="F135" i="1"/>
  <c r="E135" i="1"/>
  <c r="H134" i="1"/>
  <c r="J134" i="1" s="1"/>
  <c r="F133" i="1"/>
  <c r="E133" i="1"/>
  <c r="F132" i="1"/>
  <c r="E132" i="1"/>
  <c r="F131" i="1"/>
  <c r="E131" i="1"/>
  <c r="H130" i="1"/>
  <c r="J130" i="1" s="1"/>
  <c r="F128" i="1"/>
  <c r="E128" i="1"/>
  <c r="H127" i="1"/>
  <c r="J127" i="1" s="1"/>
  <c r="F126" i="1"/>
  <c r="E126" i="1"/>
  <c r="F125" i="1"/>
  <c r="E125" i="1"/>
  <c r="H124" i="1"/>
  <c r="J124" i="1" s="1"/>
  <c r="F123" i="1"/>
  <c r="E123" i="1"/>
  <c r="H122" i="1"/>
  <c r="J122" i="1" s="1"/>
  <c r="F121" i="1"/>
  <c r="E121" i="1"/>
  <c r="H120" i="1"/>
  <c r="I120" i="1" s="1"/>
  <c r="F119" i="1"/>
  <c r="E119" i="1"/>
  <c r="H118" i="1"/>
  <c r="J118" i="1" s="1"/>
  <c r="F117" i="1"/>
  <c r="E117" i="1"/>
  <c r="F116" i="1"/>
  <c r="E116" i="1"/>
  <c r="F115" i="1"/>
  <c r="E115" i="1"/>
  <c r="H114" i="1"/>
  <c r="J114" i="1" s="1"/>
  <c r="F113" i="1"/>
  <c r="E113" i="1"/>
  <c r="H112" i="1"/>
  <c r="J112" i="1" s="1"/>
  <c r="F111" i="1"/>
  <c r="E111" i="1"/>
  <c r="H110" i="1"/>
  <c r="I110" i="1" s="1"/>
  <c r="F109" i="1"/>
  <c r="E109" i="1"/>
  <c r="F108" i="1"/>
  <c r="E108" i="1"/>
  <c r="H107" i="1"/>
  <c r="J107" i="1" s="1"/>
  <c r="F106" i="1"/>
  <c r="E106" i="1"/>
  <c r="H105" i="1"/>
  <c r="I105" i="1" s="1"/>
  <c r="F104" i="1"/>
  <c r="E104" i="1"/>
  <c r="H103" i="1"/>
  <c r="J103" i="1" s="1"/>
  <c r="F102" i="1"/>
  <c r="E102" i="1"/>
  <c r="H101" i="1"/>
  <c r="F100" i="1"/>
  <c r="E100" i="1"/>
  <c r="H99" i="1"/>
  <c r="J99" i="1" s="1"/>
  <c r="F98" i="1"/>
  <c r="E98" i="1"/>
  <c r="F97" i="1"/>
  <c r="E97" i="1"/>
  <c r="F96" i="1"/>
  <c r="E96" i="1"/>
  <c r="H95" i="1"/>
  <c r="I95" i="1" s="1"/>
  <c r="F94" i="1"/>
  <c r="E94" i="1"/>
  <c r="F93" i="1"/>
  <c r="E93" i="1"/>
  <c r="F92" i="1"/>
  <c r="E92" i="1"/>
  <c r="H91" i="1"/>
  <c r="J91" i="1" s="1"/>
  <c r="F90" i="1"/>
  <c r="E90" i="1"/>
  <c r="F89" i="1"/>
  <c r="E89" i="1"/>
  <c r="F88" i="1"/>
  <c r="E88" i="1"/>
  <c r="H87" i="1"/>
  <c r="F86" i="1"/>
  <c r="E86" i="1"/>
  <c r="F85" i="1"/>
  <c r="E85" i="1"/>
  <c r="F84" i="1"/>
  <c r="E84" i="1"/>
  <c r="F83" i="1"/>
  <c r="E83" i="1"/>
  <c r="H82" i="1"/>
  <c r="J82" i="1" s="1"/>
  <c r="F81" i="1"/>
  <c r="E81" i="1"/>
  <c r="F80" i="1"/>
  <c r="E80" i="1"/>
  <c r="F79" i="1"/>
  <c r="E79" i="1"/>
  <c r="H78" i="1"/>
  <c r="F77" i="1"/>
  <c r="E77" i="1"/>
  <c r="F76" i="1"/>
  <c r="E76" i="1"/>
  <c r="F75" i="1"/>
  <c r="E75" i="1"/>
  <c r="F74" i="1"/>
  <c r="E74" i="1"/>
  <c r="F73" i="1"/>
  <c r="E73" i="1"/>
  <c r="F72" i="1"/>
  <c r="E72" i="1"/>
  <c r="H71" i="1"/>
  <c r="J71" i="1" s="1"/>
  <c r="F70" i="1"/>
  <c r="E70" i="1"/>
  <c r="F69" i="1"/>
  <c r="E69" i="1"/>
  <c r="F68" i="1"/>
  <c r="E68" i="1"/>
  <c r="F67" i="1"/>
  <c r="E67" i="1"/>
  <c r="F66" i="1"/>
  <c r="E66" i="1"/>
  <c r="H65" i="1"/>
  <c r="F64" i="1"/>
  <c r="E64" i="1"/>
  <c r="H63" i="1"/>
  <c r="J63" i="1" s="1"/>
  <c r="F62" i="1"/>
  <c r="E62" i="1"/>
  <c r="H61" i="1"/>
  <c r="I61" i="1" s="1"/>
  <c r="F60" i="1"/>
  <c r="E60" i="1"/>
  <c r="H59" i="1"/>
  <c r="J59" i="1" s="1"/>
  <c r="F58" i="1"/>
  <c r="E58" i="1"/>
  <c r="F57" i="1"/>
  <c r="E57" i="1"/>
  <c r="H56" i="1"/>
  <c r="I56" i="1" s="1"/>
  <c r="F55" i="1"/>
  <c r="E55" i="1"/>
  <c r="F54" i="1"/>
  <c r="E54" i="1"/>
  <c r="F53" i="1"/>
  <c r="E53" i="1"/>
  <c r="F52" i="1"/>
  <c r="E52" i="1"/>
  <c r="F51" i="1"/>
  <c r="E51" i="1"/>
  <c r="F50" i="1"/>
  <c r="E50" i="1"/>
  <c r="F49" i="1"/>
  <c r="E49" i="1"/>
  <c r="F48" i="1"/>
  <c r="E48" i="1"/>
  <c r="F47" i="1"/>
  <c r="E47" i="1"/>
  <c r="H46" i="1"/>
  <c r="J46" i="1" s="1"/>
  <c r="F45" i="1"/>
  <c r="E45" i="1"/>
  <c r="F44" i="1"/>
  <c r="E44" i="1"/>
  <c r="F43" i="1"/>
  <c r="E43" i="1"/>
  <c r="H42" i="1"/>
  <c r="J39" i="1"/>
  <c r="F38" i="1"/>
  <c r="E38" i="1"/>
  <c r="H37" i="1"/>
  <c r="I37" i="1" s="1"/>
  <c r="F36" i="1"/>
  <c r="E36" i="1"/>
  <c r="F35" i="1"/>
  <c r="E35" i="1"/>
  <c r="H34" i="1"/>
  <c r="J34" i="1" s="1"/>
  <c r="F33" i="1"/>
  <c r="E33" i="1"/>
  <c r="F32" i="1"/>
  <c r="E32" i="1"/>
  <c r="H31" i="1"/>
  <c r="I31" i="1" s="1"/>
  <c r="F30" i="1"/>
  <c r="E30" i="1"/>
  <c r="H29" i="1"/>
  <c r="J29" i="1" s="1"/>
  <c r="F28" i="1"/>
  <c r="E28" i="1"/>
  <c r="F27" i="1"/>
  <c r="E27" i="1"/>
  <c r="H26" i="1"/>
  <c r="I26" i="1" s="1"/>
  <c r="F25" i="1"/>
  <c r="E25" i="1"/>
  <c r="H24" i="1"/>
  <c r="J24" i="1" s="1"/>
  <c r="F23" i="1"/>
  <c r="E23" i="1"/>
  <c r="H22" i="1"/>
  <c r="I22" i="1" s="1"/>
  <c r="F21" i="1"/>
  <c r="E21" i="1"/>
  <c r="F19" i="1"/>
  <c r="E19" i="1"/>
  <c r="H18" i="1"/>
  <c r="I18" i="1" s="1"/>
  <c r="F17" i="1"/>
  <c r="E17" i="1"/>
  <c r="F16" i="1"/>
  <c r="E16" i="1"/>
  <c r="F15" i="1"/>
  <c r="E15" i="1"/>
  <c r="F14" i="1"/>
  <c r="E14" i="1"/>
  <c r="H13" i="1"/>
  <c r="J13" i="1" s="1"/>
  <c r="F12" i="1"/>
  <c r="E12" i="1"/>
  <c r="F11" i="1"/>
  <c r="E11" i="1"/>
  <c r="F10" i="1"/>
  <c r="E10" i="1"/>
  <c r="F9" i="1"/>
  <c r="E9" i="1"/>
  <c r="F7" i="1"/>
  <c r="E7" i="1"/>
  <c r="F6" i="1"/>
  <c r="E6" i="1"/>
  <c r="H5" i="1"/>
  <c r="J5" i="1" s="1"/>
  <c r="J367" i="2" l="1"/>
  <c r="H367" i="1"/>
  <c r="I318" i="1"/>
  <c r="J151" i="1"/>
  <c r="J320" i="1"/>
  <c r="I169" i="1"/>
  <c r="J167" i="1"/>
  <c r="I165" i="1"/>
  <c r="I206" i="1"/>
  <c r="I322" i="1"/>
  <c r="J56" i="1"/>
  <c r="I134" i="1"/>
  <c r="J61" i="1"/>
  <c r="I63" i="1"/>
  <c r="I118" i="1"/>
  <c r="J120" i="1"/>
  <c r="I122" i="1"/>
  <c r="I252" i="1"/>
  <c r="J254" i="1"/>
  <c r="I256" i="1"/>
  <c r="I313" i="1"/>
  <c r="I328" i="1"/>
  <c r="J330" i="1"/>
  <c r="I332" i="1"/>
  <c r="I91" i="1"/>
  <c r="J95" i="1"/>
  <c r="I99" i="1"/>
  <c r="I223" i="1"/>
  <c r="J110" i="1"/>
  <c r="I112" i="1"/>
  <c r="J186" i="1"/>
  <c r="I13" i="1"/>
  <c r="I39" i="1"/>
  <c r="I213" i="1"/>
  <c r="J228" i="1"/>
  <c r="J230" i="1"/>
  <c r="I356" i="1"/>
  <c r="J358" i="1"/>
  <c r="I360" i="1"/>
  <c r="I364" i="1"/>
  <c r="I20" i="1"/>
  <c r="I46" i="1"/>
  <c r="I82" i="1"/>
  <c r="I103" i="1"/>
  <c r="J105" i="1"/>
  <c r="I107" i="1"/>
  <c r="J215" i="1"/>
  <c r="I342" i="1"/>
  <c r="I348" i="1"/>
  <c r="J350" i="1"/>
  <c r="I352" i="1"/>
  <c r="I5" i="1"/>
  <c r="I29" i="1"/>
  <c r="I127" i="1"/>
  <c r="J136" i="1"/>
  <c r="I146" i="1"/>
  <c r="I156" i="1"/>
  <c r="I176" i="1"/>
  <c r="J200" i="1"/>
  <c r="I202" i="1"/>
  <c r="J208" i="1"/>
  <c r="J225" i="1"/>
  <c r="J242" i="1"/>
  <c r="I244" i="1"/>
  <c r="I34" i="1"/>
  <c r="I59" i="1"/>
  <c r="I71" i="1"/>
  <c r="I191" i="1"/>
  <c r="I218" i="1"/>
  <c r="I233" i="1"/>
  <c r="I261" i="1"/>
  <c r="I265" i="1"/>
  <c r="J267" i="1"/>
  <c r="I269" i="1"/>
  <c r="I273" i="1"/>
  <c r="J275" i="1"/>
  <c r="I277" i="1"/>
  <c r="I281" i="1"/>
  <c r="J283" i="1"/>
  <c r="I285" i="1"/>
  <c r="I291" i="1"/>
  <c r="J293" i="1"/>
  <c r="I295" i="1"/>
  <c r="I299" i="1"/>
  <c r="J301" i="1"/>
  <c r="I303" i="1"/>
  <c r="I307" i="1"/>
  <c r="I337" i="1"/>
  <c r="I24" i="1"/>
  <c r="J26" i="1"/>
  <c r="J195" i="1"/>
  <c r="I197" i="1"/>
  <c r="J235" i="1"/>
  <c r="I239" i="1"/>
  <c r="J345" i="1"/>
  <c r="J65" i="1"/>
  <c r="I65" i="1"/>
  <c r="J31" i="1"/>
  <c r="J37" i="1"/>
  <c r="J78" i="1"/>
  <c r="I78" i="1"/>
  <c r="J42" i="1"/>
  <c r="I42" i="1"/>
  <c r="J87" i="1"/>
  <c r="I87" i="1"/>
  <c r="J101" i="1"/>
  <c r="I101" i="1"/>
  <c r="I114" i="1"/>
  <c r="I124" i="1"/>
  <c r="I130" i="1"/>
  <c r="I163" i="1"/>
  <c r="I171" i="1"/>
  <c r="I184" i="1"/>
  <c r="I189" i="1"/>
  <c r="I204" i="1"/>
  <c r="I221" i="1"/>
  <c r="I250" i="1"/>
  <c r="I258" i="1"/>
  <c r="I263" i="1"/>
  <c r="I271" i="1"/>
  <c r="I279" i="1"/>
  <c r="I287" i="1"/>
  <c r="I297" i="1"/>
  <c r="I305" i="1"/>
  <c r="I311" i="1"/>
  <c r="I316" i="1"/>
  <c r="I324" i="1"/>
  <c r="I334" i="1"/>
  <c r="I339" i="1"/>
  <c r="I354" i="1"/>
  <c r="I362" i="1"/>
  <c r="J367" i="1" l="1"/>
  <c r="I367" i="1"/>
</calcChain>
</file>

<file path=xl/sharedStrings.xml><?xml version="1.0" encoding="utf-8"?>
<sst xmlns="http://schemas.openxmlformats.org/spreadsheetml/2006/main" count="1268" uniqueCount="465">
  <si>
    <t xml:space="preserve">  </t>
  </si>
  <si>
    <t>Allegato 1 "Tabella lotti e fabbisogni" DISPOSITIVI DA SOMMINISTRAZIONE, PRELIEVO E RACCOLTA, PER APPARATO RESPIRATORIO, GASTROINTESTINALE, UROGENITALE, ACCESSI VASCOLARI</t>
  </si>
  <si>
    <t>N.B.  La campionatura sarà richiesta, laddove sarà ritenuta necessaria ai fini della valutazione di conformità.</t>
  </si>
  <si>
    <t>Lotto</t>
  </si>
  <si>
    <t>Descrizione</t>
  </si>
  <si>
    <t>Fabbisogno AZIENDALE 12 mesi
(espresso in UNITA')</t>
  </si>
  <si>
    <t>Fabbisogno AZIENDALE 24 mesi
(espresso in UNITA')</t>
  </si>
  <si>
    <t>Fabbisogno AZIENDALE 36 mesi
(espresso in UNITA')</t>
  </si>
  <si>
    <t>COSTO          UNITARIO  €</t>
  </si>
  <si>
    <t>IMPORTO 12 mesi LOTTO
(IVA esclusa)</t>
  </si>
  <si>
    <t>IMPORTO 24 mesi LOTTO
(IVA esclusa)</t>
  </si>
  <si>
    <t>IMPORTO 36 mesi LOTTO
(IVA esclusa)</t>
  </si>
  <si>
    <t>CND</t>
  </si>
  <si>
    <t>C.E.</t>
  </si>
  <si>
    <t>Conto acquisto</t>
  </si>
  <si>
    <t xml:space="preserve">Set  incontinenza fecale          </t>
  </si>
  <si>
    <t>G0203</t>
  </si>
  <si>
    <t>SI</t>
  </si>
  <si>
    <t xml:space="preserve">Set per la gestione delle feci liquide e semiliquide in pazienti incontinenti allettati, Il sistema, deve avere un sicuro e facile inserimento, non deve provocare danni alla mucosa e/o traumi allo sfintere. Il Set è costituito da sonda e da sistema di raccolta. Il set deve altresì comprendere la siringa per gonfiaggio e clamp di chiusura. Latex free
Componenti:
Sonda a lunga permanenza, in silicone di grado medicale monopaziente
</t>
  </si>
  <si>
    <t>Sacchetto a fondo chiuso, con scala graduata, di almeno 1000 ml di capacità, filtro antiodore</t>
  </si>
  <si>
    <t>Cateteri esterni per incontinenza fecale</t>
  </si>
  <si>
    <t>Kit Catetere Fecale Esterno, non invasivo, per la gestione dell’incontinenza fecale con feci liquide e semiliquide, che devia il materiale fecale verso una sacca di raccolta.</t>
  </si>
  <si>
    <t>Sacca per la raccolta del materiale fecale senza il rischio di perdite, con filtro a carbone attivo</t>
  </si>
  <si>
    <t>Liquido a base di silicone utilizzato per mantenere l’aderenza tra la cute e il Catetere fecale esterno e per proteggere la pelle del paziente.</t>
  </si>
  <si>
    <t>Salvietta detergente ad uso medico, a base di silossano, delicata sulla pelle, senza alcool e profumo, per preparare la pelle prima dell'applicazione dei prodotti adesivi e rimuoverli dopo l'uso.</t>
  </si>
  <si>
    <t>Set a circuito chiuso per allestimento e somministrazione  sacche di antibiotici</t>
  </si>
  <si>
    <t>A0304</t>
  </si>
  <si>
    <t>Set a circuito chiuso monoblocco  perl'allestimento di sacche di antibiotici con le seguenti caratteristiche:   spike con ghiera in ABS  con cappuccio di protezione  che si aggancia alla fiala/flacone di farmaco  in maniera definitiva, per fiale con diametro collo da 13,  20,,28 mm.,; valvola bidirezionale in pvc e silicone con cappuccio;  perforatore metallico da 16G in acciaio con punta tagliente clip a doppio scatto per aggancio sacche ;  tutto latex free  e  DEHP free.</t>
  </si>
  <si>
    <t>Set infusionale per la diluizione e la somministrazione di una fiala di antibiotico  o altro farmaco composto dal : linea infusionale principale dotata di perforatore senza presa d'aria,  camera di gocciolamento, clamp a rotella,  - linea secondaria con accesso laterale a valvola senza ago,   con 2 clamp a scorrimento e perforatore con presa d'aria</t>
  </si>
  <si>
    <t>Set infusionale per la diluizione e la somministrazione di n. 2 fiale di antibiotico  o altro farmaco composto dal :  n. 2  linee secondarie  con accesso laterale a valvola senza ago, con 2 clamp a scorrimento e perforatore con presa d'aria</t>
  </si>
  <si>
    <t>Set di trasferimento  composto dal 3 prolunghe da 15 cm dotate di clamp a scorrimento, perforatore con presa d'aria</t>
  </si>
  <si>
    <t>Drenaggio toracico con ago di Verres</t>
  </si>
  <si>
    <t>A0602</t>
  </si>
  <si>
    <t>Drenaggio toracico con  metodica di introduzione nello spazio intercostale di tipo percutaneo attraverso un mandrino con ago di verres retraibile con punta smussa, il drenaggio con estremità distale del tipo pigtail dovrà essere  di calibro 12 e 15 FR, dotato di valvola di Heimlich, con adattatore multiscopo.</t>
  </si>
  <si>
    <t>Drenaggio toracico con tecnica Seldinger</t>
  </si>
  <si>
    <r>
      <rPr>
        <sz val="10"/>
        <color rgb="FF000000"/>
        <rFont val="Arial"/>
        <family val="2"/>
      </rPr>
      <t>Drenaggio toracico con</t>
    </r>
    <r>
      <rPr>
        <sz val="11"/>
        <color rgb="FF000000"/>
        <rFont val="Calibri"/>
        <family val="2"/>
      </rPr>
      <t xml:space="preserve"> tecnica introduttiva del tipo Seldinger con ago introduttore, guida metallica, dilatatore, catetere di drenaggio con punta pigtail e punta retta, con adattatore multiscopo, valvola di Heimlich, il drenaggio dovrà essere centimetrato. Il calibro </t>
    </r>
    <r>
      <rPr>
        <sz val="12"/>
        <color rgb="FF000000"/>
        <rFont val="Calibri"/>
        <family val="2"/>
      </rPr>
      <t xml:space="preserve">richiesto è di </t>
    </r>
    <r>
      <rPr>
        <sz val="11"/>
        <color rgb="FF000000"/>
        <rFont val="Calibri"/>
        <family val="2"/>
      </rPr>
      <t>8, 10, 20, 24 FR.</t>
    </r>
  </si>
  <si>
    <t>Drenaggio addominale</t>
  </si>
  <si>
    <t>Cateteri toracici trocar in PVC punta conica chiusa</t>
  </si>
  <si>
    <t>Trocar con cannula toracica ed intercostale, punta a tre quarti, catetere in PVC , a punta conica chiusa, con fori ellittici, contrapposti nella parte distale, con linea radiopaca su tutta la lunghezza e marcatori di profondità con raccordo terminale conico femmina rimovibile , adattabile ai comuni sistemi di drenaggio in uso. Misure: da CH 12 a CH 32 circa. Lunghezza da 25 cm-40 cm circa. Confezione sterile, singola e monouso</t>
  </si>
  <si>
    <t>Drenaggi pleurici mono e doppia raccolta</t>
  </si>
  <si>
    <t>A0601</t>
  </si>
  <si>
    <t>Drenaggio pleurico  a tre camere con  1 camera di raccolta da circa 2100 ml con scala di precisione adulto-pediatrico, dotato di valvola ad acqua per il controllo della pressione di aspirazione  e sistema di autoregolazione del flusso,stabile e compatto. Deve essere provvisto di tubo paziente in idoneo materiale, clamp per la mungitura,e dispositivo che permetta la sosistuzione della bottiglia toracica. Il sistema deve essere provvisto di un tappo perforabile per il prelievo di eventuali campioni, di una camera ad acqua per il controllo delle eventuali perdite aeree con valvola unidirezionale, dotato di valvola di sicurezza per eccessi di pressione positiva e negativa e ganci di fissaggio al letto del paziente. Confezione singola sterile e monouso.</t>
  </si>
  <si>
    <t>Drenaggio pleurico  a quattro camere  con  2 camere di raccolta da circa 2100 ml con scala di precisione adulto-pediatrico, dotato di valvola ad acqua per il controllo della pressione di aspirazione  e sistema di autoregolazione del flusso,stabile e compatto. Deve essere provvisto di tubo in idoneo materiale antiinginocchiamento, clamp per la mungitura,e dispositivo che permetta la sosistuzione della bottiglia toracica. Il sistema deve essere provvisto di un tappo perforabile per il prelievo di eventuali campioni, di una camera ad acqua per il controllo delle eventuali perdite aeree con valvola unidirezionale, dotato di valvola di sicurezza per eccessi di pressione positiva e negativa e ganci di fissaggio al letto del paziente. Confezione singola sterile e monouso.</t>
  </si>
  <si>
    <t>Drenaggi  tipo boulau a due camere</t>
  </si>
  <si>
    <t>Drenaggio tipo boulau a due camere con bottiglia toracica capacita 2100 ml composta da camera di raccolta e camera a sigillo ad acqua per la visualizzazione delle perdite aeree,dotata di tubo paziente completo di clamp.</t>
  </si>
  <si>
    <t>Valvole di Heimlich unidirezionali</t>
  </si>
  <si>
    <t>Valvola tipo Heimlich unidirezionale, costituita da un corpo in idoneo materiale plastico dotato di membrana unidirezionale e doppio raccordo conico. Confezione singola, sterile, monouso.</t>
  </si>
  <si>
    <t>Valvola tipo Heimlich, costituita da un corpo in idoneo materiale plastico dotato di membrana unidirezionale e doppio raccordo conico, collegata con sacca di raccolta dei liquidi tramite tubo di connessione in materiale plastico di circa 50 cm. Tale sacca dovrà avere capacità di 2000 ml circa, essere dotata di valvola antireflusso e preferibilmente di un rubinetto per evaquazione dei fluidi e filtro per scarico aria.  Confezione singola, sterile, monouso.</t>
  </si>
  <si>
    <t>Sistema di aspirazione vie respiratorie sterile</t>
  </si>
  <si>
    <t>R0501</t>
  </si>
  <si>
    <t>Sondini a 2 vie di aspirazione tipo  Steri-Cath per cannula tracheostomica mis.14</t>
  </si>
  <si>
    <t>Sondini a 2 vie di aspirazione tipo  Steri-Cath per cannula tracheostomica mis.16</t>
  </si>
  <si>
    <t>Sondini per aspirazione con valvola di controllo</t>
  </si>
  <si>
    <t>Sondini per aspirazione con valvola di controllo Fr 8, 10, 12, 14, 16, 18, 20</t>
  </si>
  <si>
    <t>Kit per toracentesi e paracentesi</t>
  </si>
  <si>
    <t xml:space="preserve">Dispositivo per raccolta secrezioni bronchiali  </t>
  </si>
  <si>
    <t>A0603</t>
  </si>
  <si>
    <t xml:space="preserve">Dispositivo in PVC sterile per coltura/broncoaspirato, contenitore per la raccolta di secrezioni bronchiali per esami microbiologici e citologici, preassemblato, in PVC di grado medicale e biocompatibile, connettore maschio per collegamento al sondino tappo di scorta  a vite, etichetta paziente,   confezione singola sterile monouso. Il volume del contenitore deve essere di ml 25 circa con graduazione di un cc.  </t>
  </si>
  <si>
    <t>Dispositivo in PVC sterile per coltura/broncoaspirato, contenitore per la raccolta di secrezioni bronchiali per esami microbiologici e citologici, preassemblato, in PVC di grado medicale e biocompatibile, tappo di scorta  a vite,  confezione singola sterile monouso. Il volume del contenitore deve essere di ml 70 circa con graduazione di un cc.  Deve consentire l'utilizzo anche nelle procedure  con broncoscopio.</t>
  </si>
  <si>
    <t>Dispositivo in PVC sterile per coltura/broncoaspirato, contenitore per la raccolta di secrezioni bronchiali per esami microbiologici e citologici, preassemblato, in PVC di grado medicale e biocompatibile, con tappo di scorta a vite,  2 tubi da 1 mt. inclusi,  confezione singola sterile monouso. Il volume del contenitore deve essere di ml 70 circa con graduazione di un cc.  Deve consentire l'utilizzo anche nelle procedure  con broncoscopio.</t>
  </si>
  <si>
    <t>Sacche monouso latex-free per sistema di aspirazione medi-vac capacità litri 1 -  1,7  -  3</t>
  </si>
  <si>
    <t>Contenitore con rubinetto e tubo di connessione vuoto integrato, capacità litri 1 - 1,7 - 3</t>
  </si>
  <si>
    <t>Tubo per collegamento di piu' contenitori ad una sola sorgente di vuoto, connettori doppio, triplo, quadruplo</t>
  </si>
  <si>
    <t>Tubo tandem con valvola  antireflusso per il collegamento in serie dei contenitori</t>
  </si>
  <si>
    <t>Tubo di aspirazione sterile monouso con connettori universali e raccordo maschio, lungh. Cm. 300 diam.</t>
  </si>
  <si>
    <t>Sistema monopaziente per la decontaminazione e lavaggio del circuito di bronco aspirazione, con  flacone in polietilene da 1000 ml con tappo in polipropilene e tubo pescante.</t>
  </si>
  <si>
    <t>Tubo di circa 1,80 mt. In doppio involucro con connessioni coniche standard all'estremità</t>
  </si>
  <si>
    <t>Supporto con sistema di aggancio</t>
  </si>
  <si>
    <t>Valvola bidirezionale a pressione neutra, corpo in policarbonato completamente  trasparente con anello guida per proteggere l’integrità del connettore</t>
  </si>
  <si>
    <t>Cannule Yankauer</t>
  </si>
  <si>
    <t>A06010103</t>
  </si>
  <si>
    <t>Cannula per aspirazione tipo Yankauer  per adulti, varie misure</t>
  </si>
  <si>
    <t>Cannula per aspirazione tipo Yankauer  pediatriche, varie misure</t>
  </si>
  <si>
    <t>Circuiti respiratori per risonanza magnetica nucleare</t>
  </si>
  <si>
    <t>R0201</t>
  </si>
  <si>
    <t xml:space="preserve">Circuito per adulti e pediatrico per Rianimazione realizzato in PVC di grado medicale leggero, trasparente, non conduttivo, con parete interna liscia e parete esterna con rinforzo spiralato che ne mantiene costante il diametro interno indipendentemente dal raggio di curvatura,adulti e pediatrico, lunghezza da 220 a 260 cm circa . Per utilizzo del ventilatore in RMN Confezione singola sterile, latex free, monouso.
</t>
  </si>
  <si>
    <t>Maschera monopaziente per NIV</t>
  </si>
  <si>
    <t>R0301</t>
  </si>
  <si>
    <t>Maschera oronasale non ventilata per NIV con raccordo  nucale, Misure richieste S-M-L-XL.</t>
  </si>
  <si>
    <t xml:space="preserve">Maschera total-face per ventilazione non invasiva   </t>
  </si>
  <si>
    <t>Maschera monopaziente tipo Total-Face dotata di valvola di sicurezza, passaggio dedicato per SNG e broncoscopio, supporto nucale con almeno 6 punti di fissaggio con regolazione e aggancio/sgancio rapido.  Dotata di raccordi intercambiabili per versione NIV “NonVented   e   CPAP “Vented” . Misure richieste :  S-M-L-XL.</t>
  </si>
  <si>
    <t>Dispositivi per Ossigenoterapia ad alte concentrazioni</t>
  </si>
  <si>
    <t>Kit per ossigeno terapia con sistema venturi composto da: maschera in materiale leggero e trasparente, anatomica, curvatura nasale anatomica con clip compatibile con RMN, in grado di prevenire la fuoriuscita di Ossigeno sugli occhi e con elastico di fissaggio nucale e passaggio sopra e sotto le orecchie; n. 5 valvole di venturi con codice colore e flusso indicato sulla valvola in grado di garantire un flusso totale 40 l/m alla FiO2 indicata; Tubo di collegamento</t>
  </si>
  <si>
    <t>MASCHERA PER OSSIGENOTERAPIA AD ALTA CONCENTRAZIONE ADULTO Maschera in materiale plastico "medical grade", latex free, morbido, trasparente, flessibile non conduttivo, collegata a sacchetto reservoir trasparente e corredata di tubo di erogazione dell'ossigeno di lunghezza non inferiore a mt. 2. Deve consentire l'erogazione di miscele gassose con concentrazione di ossigeno superiore al 60% fino al 100%. La maschera deve essere corredata con elastico di sostegno regolabile e da piastrina metallica stringinaso modellabile. Monouso, pulito, non sterile.</t>
  </si>
  <si>
    <t>TUBO DI PROLUNGA PER OSSIGENOTERAPIA Tubo in materiale plastico "medical grade", latex free, flessibile, trasparente , antinginocchiamento, anticollabimento. Lunghezza cm.180- 200 circa. Monouso, pulito, non sterile.</t>
  </si>
  <si>
    <t>TUBO PER OSSIGENO. Antischiacciamento da mt 5 con connettori universali per somministrazione ossigeno. Monouso, pulito, non sterile. Latex free</t>
  </si>
  <si>
    <t>CONNETTORI di raccordo UNIVERSALI PER TUBI OSSIGENOTERAPIA</t>
  </si>
  <si>
    <t>Pallone e valvole per respiratori polmonari</t>
  </si>
  <si>
    <t>R0302</t>
  </si>
  <si>
    <t>Palloni antistatici per resp. automatici da litri 0,5</t>
  </si>
  <si>
    <t>Palloni antistatici per resp. automatici da litri 1</t>
  </si>
  <si>
    <t>Palloni antistatici per resp. automatici da litri 2</t>
  </si>
  <si>
    <t>Palloni antistatici per resp. automatici da litri 3</t>
  </si>
  <si>
    <t>Valvole espiratorie complete di innesto a pipa pediatriche</t>
  </si>
  <si>
    <t>Valvole espiratorie complete di innesto a pipa per adulti</t>
  </si>
  <si>
    <t>Pallone Ambu</t>
  </si>
  <si>
    <t>Pallone ambu doppia camera completo di raccordi e maschera  latex-free, per adulti</t>
  </si>
  <si>
    <t>Pallone ambu doppia camera completo di raccordi e maschera  latex-free, neonatale</t>
  </si>
  <si>
    <t>Pallone ambu doppia camera completo di raccordi e maschera  latex-free, pediatrico</t>
  </si>
  <si>
    <t>Unità respiratorie manuali</t>
  </si>
  <si>
    <t xml:space="preserve">Unità respiratoria manuale Neonatale Realizzata in PVC di grado medico senza componenti in lattice Tubo ingresso gas freschi cm 180, in PVC corrugato con parete interna liscia, ingresso laterale Possibilità di connettersi a diverse fonti d’erogazione gas grazie ai raccordi inclusi nella confezione Valvola di scarico ad apertura geometrica con valvola di sicurezza pre-tarata a 40 cm di H2O, Pallone con capacità da 1/2 lt con connessione 22F Priva di lattice e priva di parti metalliche per eventuale uso in RSM Confezione singola steril Certificato CE
</t>
  </si>
  <si>
    <t>Unità respiratoria manuale realizzata in PVC, di grado medico, trasparente con superficie interna liscia e rinforzo a spirale con pallone da 1 litro, connettori multipli per poterla agevolmente connettere con qualsiasi apparecchiatura, tubo adduzione gas freschi in PVC corrugato con parete interna liscia, 180 cm circa, carica dall’alto, tappo 22F, corredata di valvola APL girevole ad apertura geometrica per una precisa definizione della pressione durante la fase inspiratoria e garanzia di presenza di gas freschi nel pallone, senza parti mobili né metalliche, confezionata in busta singola sterile</t>
  </si>
  <si>
    <t>Unità respiratoria manuale realizzata in PVC, di grado medico, trasparente con superficie interna liscia e rinforzo a spirale con pallone da 2 litri, connettori multipli per poterla agevolmente connettere con qualsiasi apparecchiatura, tubo adduzione gas freschi in PVC corrugato con parete interna liscia, 180 cm circa, carica dall’alto, tappo 22F, corredata di valvola APL girevole ad apertura geometrica per una precisa definizione della pressione durante la fase inspiratoria e garanzia di presenza di gas freschi nel pallone, senza parti mobili né metalliche, confezionata in busta singola sterile</t>
  </si>
  <si>
    <t>Pallone piatto monouso per ventilazione manuale lt.   0.5 - 1 - 2 - 3</t>
  </si>
  <si>
    <t>Dispositivi per Terapia ed aerosol</t>
  </si>
  <si>
    <t>R030103</t>
  </si>
  <si>
    <t>Set nebulizzatore completo di serbatoio e tubo di erogazione antischiacciamento.</t>
  </si>
  <si>
    <t>Boccaglio per aerosol</t>
  </si>
  <si>
    <t>Maschera per aerosol misure neonatale, pediatrica ed adulti</t>
  </si>
  <si>
    <t>Dispositivi monouso per Ossigenoterapia</t>
  </si>
  <si>
    <t>Maschera Oro-Nasale trasparente con apertura orale per Ossigeno-Terapia con accesso di O2 nella parte inferiore della maschera, fornita di fissaggio nucale; misure Adulti e Pediatrica,  Latex Free.</t>
  </si>
  <si>
    <t>Occhiale (cannule) per ossigenoterapia con beccuccio tubolare ricurvo, morbido in materiale plastico medical grade. Flessibile , trasparente e di forma anatomica.  Tubo di collegamento a connessione universale, lunghezza superiore a 200 cm. circa.  Misure : Neonato - Pediatrico - Adulti.</t>
  </si>
  <si>
    <t>Adattatore a T per collegamento al tubo endotracheale/cannula tracheostomica</t>
  </si>
  <si>
    <t xml:space="preserve"> Sistema venoso centrale totalmente impiantabile</t>
  </si>
  <si>
    <t>C01020401</t>
  </si>
  <si>
    <t xml:space="preserve">
Sistema venoso centrale totalmente impiantabile per infusione di chemioterapici con possibilità d'infusione di mezzo di contrasto ad alta pressione (minimo 300 psi 5 ml/sec) per procedure TAC composto da:
- camera impiantabile (port) in titanio e altro rivestimento biocompatibile, a profilo standard.
- catetere in poliuretano 6-7 Fr.max, punta aperta; Camera impiantabile e catetere devono essere forniti in unico set sterile completo di tutti gli accessori per l’introduzione percutanea seldinger, compreso un introduttore peel-away e tunnellizatore.
</t>
  </si>
  <si>
    <t>Idem c.s.  Con camera impiantabile  (port)  a basso profilo</t>
  </si>
  <si>
    <t>Idem c.s.  Con camera impiantabile  (port)  a  profilo ultra basso</t>
  </si>
  <si>
    <t>Sistema impiantabile   brachiale, camera a basso profilo</t>
  </si>
  <si>
    <t xml:space="preserve">Catetere venoso  centrale ad inserzione periferica  a punta aperta, in poliuretano da 5Fr,  collegabile a camera a basso profilo  (max 9 mm circa), peso max 5 g.,   impiantabile nello strato sottocutaneo, in area brachiale. Contenuto minimo del set d’impianto  :  guida retta in nitinol a punta morbida,  cavetto derivazione ECG,  ago ecogenico,   introduttore peel-away,  tunnellizzatore.                                              </t>
  </si>
  <si>
    <t>Sistema impiantabile   brachiale, camera a profilo standard</t>
  </si>
  <si>
    <t>Catetere venoso  centrale ad inserzione periferica  a punta aperta, in poliuretano da 5Fr,  collegabile a camera a  profilo standard   (max 11 mm circa), peso non superiore a 11g. circa,   impiantabile nello strato sottocutaneo, in area brachiale. Contenuto minimo del set d’impianto  :  guida retta in nitinol a punta morbida,  cavetto derivazione ECG,  ago ecogenico,   introduttore peel-away, tunnellizatore.</t>
  </si>
  <si>
    <t>Cateteri venosi centrale monolume, bilume e triplo lume</t>
  </si>
  <si>
    <t>C01020302</t>
  </si>
  <si>
    <t xml:space="preserve">Cateteri venosi centrali monolume, bilume e triplo lume ad introduzione periferica Picc, per infusioni endo-venose, prelievi ematici e infusione di mezzo di contrasto ad alta pressione (per procedure TAC, 300 psi 5 ml/sec). Poliuretano a lunga permanenza, punta aperta, markers centimetrati e mandrino interno. In unico singolo confezionamento sterile completo di set di microintroduzione, sistema di fissaggio/stabilizzazione adesivo e tutti i componenti di massima barriera per un impianto in totale asepsi.
Misure richieste:
Monolume 3 - 4 e 5 Fr
Bilume 5 e 6 Fr
Trilume 5 e 6 Fr
</t>
  </si>
  <si>
    <t>Cateteri venosi centrali medicati</t>
  </si>
  <si>
    <t xml:space="preserve">
Catetere venoso centrale ad inserimento periferico (Picc), in poliuretano rivestito con clorexidina diacetata, ad elevato effetto antibatterico e antitrombotico, da 1 a 3 lumi, diametro catetere da 4,5 a 6 FR, lunghezza 40,50,55 cm., resistente alle alte pressioni, punta morbida e sistema avanzamento guida con una sola mano; fornito in set completo di accessori per impianto e per la massima barriera sterile.
</t>
  </si>
  <si>
    <t xml:space="preserve">Set catetere venoso centrale             </t>
  </si>
  <si>
    <t>Set per il cateterismo venoso centrale con  metodo seldinger costituito da: catetere in poliuretano termosensibile con prolunghe munite di clamp, centimetrato  su tutta la lunghezza, con punta morbida atraumatica, guida a J con dispositivo spingiguida, siringa Luer-Lock, aletta di fissaggio, ago introduttore, dilatatore, bisturi.                                                                                                                                                                                          Nei modelli:  Bilume Fr. 5,  6 ,   Fr. 7 ,   Fr. 8,     Lunghezze   cm. 15 e 20 circa</t>
  </si>
  <si>
    <t>Idem c.s.  Trilume Fr. 7, 8,5,   Lunghezze cm. 15, 20 e 30 circa</t>
  </si>
  <si>
    <t xml:space="preserve">Set cateteri venosi centrali medicati    </t>
  </si>
  <si>
    <t>Set per cateterismo venoso centrale, catetere in poliuretano con trattamento antimicrobico esterno a base di clorexidina e sulfadiazina d'argento, lume interno, raccordi, prolunghe e coni con clorexidina; completamente radiopaco con punta distale morbida atraumatica, prolunghe provviste di clamp.
Il set deve contenere almeno: ago introduttore 18Gx6 cm. circa, guida a J con dispositivo spingiguida, dilatatore, siringa Luer-Lock, aletta di fissaggio.
Nei modelli : Bilume Fr. 7 lunghezza cm. 20 circa - Trilume Fr. 7 - lunghezza cm. 20 circa</t>
  </si>
  <si>
    <t>Cateteri con ago per accessi profondi</t>
  </si>
  <si>
    <t>C010102</t>
  </si>
  <si>
    <t>Catetere in poliuretano ad ago interno monovia per accessi profondi, privo di alette di fissaggio. Misure indicative  : 18Gx64mm - 20G x 64mm - 22Gx64mm. -  24Gx32mm.</t>
  </si>
  <si>
    <t>Cannule  venose periferiche seldinger</t>
  </si>
  <si>
    <t xml:space="preserve">Set per impianto con tecnica  seldinger di accesso venoso  periferico monolume composto da : catetere in poliuretano a punta aperta resistente alle alte pressioni,   guida,   ago introduttore,  dilatatore.     Misure catetere : 2 Fr.  cm. 4, 6, 8 circa -  3 Fr.  cm. 6,  8 circa  </t>
  </si>
  <si>
    <t xml:space="preserve">Set per impianto con tecnica  seldinger di accesso venoso  periferico monolume composto da : catetere in poliuretano a punta aperta resistente alle alte pressioni,   guida,  ago introduttore,  dilatatore.         Misure catetere : 4 Fr.  cm. 8, 10, 12, 15 circa -  5 Fr.  cm. 15, 20 circa  </t>
  </si>
  <si>
    <t xml:space="preserve">Set per impianto con tecnica  seldinger di accesso venoso  periferico monolume composto da : catetere in polietilene  a punta aperta,   guida,   ago introduttore.     Misure catetere : 3 Fr.  cm.  8  circa -  4 Fr.  cm. 10 circa  </t>
  </si>
  <si>
    <t>Cateteri venosi periferici  con sistema di introduzione integrato</t>
  </si>
  <si>
    <t xml:space="preserve">
Catetere venoso periferico in PUR di ultima generazione, power Injectable, di lunghezza da 8cm a 10 cm circa e calibro da 18G a 22G, comprendente ago, filo guida in nitinol e catetere.</t>
  </si>
  <si>
    <t>Cavo monouso derivazione ECG</t>
  </si>
  <si>
    <t>Cavo monouso derivazione ECG  per  colonna  salina</t>
  </si>
  <si>
    <t xml:space="preserve">Connettore con valvola  </t>
  </si>
  <si>
    <t>A07050202</t>
  </si>
  <si>
    <t>Connettore con valvola a pressione neutra con attacco luer lock per collegamento, senza ago, a siringa, cvc, picc ecc. latex free e senza ftalati.</t>
  </si>
  <si>
    <t>Connettore per accessi vascolari</t>
  </si>
  <si>
    <t>Connettore sterile, Luer- lock per la chiusura degli accessi vascolari, a rilascio di soluzione di alcool isopropilico al 70% per la disinfezione degli stessi</t>
  </si>
  <si>
    <t>Connettore sterile, Luer-Lock per la chiusura degli accessi vascolari, connessione maschio.</t>
  </si>
  <si>
    <t>Accessori vari per l'impianto e la gestione dI accessi vascolari</t>
  </si>
  <si>
    <t>Kit completo per venipuntura eco guidata, misure 18G,  20G,   21G</t>
  </si>
  <si>
    <t>Tunnellizzatore monouso in acciaio 4 e 5 Fr</t>
  </si>
  <si>
    <t xml:space="preserve">Medicazione antisettica per accessi vascolari   </t>
  </si>
  <si>
    <t>M0404</t>
  </si>
  <si>
    <t>Dispositivo  di fissaggio sottocutaneo di cateteri venosi</t>
  </si>
  <si>
    <t>M0401</t>
  </si>
  <si>
    <t>Dispositivo universale  per il fissaggio sottocutaneo con alette in Nitinol di cateteri venosi centrali e ad inserzione periferica in grado di evitarne la dislocazione. Compatibile  con diametri almeno  da 3F a 12F.</t>
  </si>
  <si>
    <t>Dispositivi per fissaggio cateteri vascolari e drenaggi</t>
  </si>
  <si>
    <t>Rubinetti a tre vie</t>
  </si>
  <si>
    <t>A0703</t>
  </si>
  <si>
    <t>Rubinetti a tre vie con distanziatore da cm. 10 latex-free attacco luer lock</t>
  </si>
  <si>
    <t>Rubinetti a tre vie con distanziatore da cm. 50 latex-free attacco luer lock</t>
  </si>
  <si>
    <t>Rubinetti a tre vie con distanziatore da cm.100 latex-free attacco luer lock</t>
  </si>
  <si>
    <t>Rubinetti a tre vie con distanziatore da cm.200 latex-free attacco luer lock</t>
  </si>
  <si>
    <t>Sistema per infusione intraossea</t>
  </si>
  <si>
    <t>Ago per accesso intraosseo 15 mm</t>
  </si>
  <si>
    <t>Ago per accesso intraosseo 25 mm</t>
  </si>
  <si>
    <t>Ago per accesso intraosseo 45 mm</t>
  </si>
  <si>
    <t>Kit completo per intraosseo (fornito di trapano e aghi per pediatrico e adulto )</t>
  </si>
  <si>
    <t>Accessori per infusione ad alta pressione</t>
  </si>
  <si>
    <t>A0702</t>
  </si>
  <si>
    <t>Prolunga con attacco luer lock m/f lunghezza 50-100-150-200</t>
  </si>
  <si>
    <t>Rampa di 2 rubinetti lipido-resistente con 3 uscite femmina e 1 uscita maschio con anello mobile</t>
  </si>
  <si>
    <t>Rampa di 3 rubinetti lipido-resistente con 4 uscite femmina e 1 uscita maschio con anello mobile</t>
  </si>
  <si>
    <t>Rampa di 4 rubinetti lipido-resistente con 5 uscite femmina e 1 uscita maschio con anello mobile</t>
  </si>
  <si>
    <t>Rampa di 5 rubinetti lipido-resistente con 6 uscite femmina e 1 uscita maschio con anello mobile</t>
  </si>
  <si>
    <t>Rampa di 6 rubinetti con 7 uscite femmina e 1 uscita maschio con anello mobile</t>
  </si>
  <si>
    <t>Dispositivi elastomerici a flusso fisso</t>
  </si>
  <si>
    <t>A05010101</t>
  </si>
  <si>
    <t>Dispositivi ad energia elastomerica sterili, latex free, per la somministrazione continua, a flusso fisso, di farmaci per via endovenosa, sottocutanea, peridurale ed endoarteriosa.
Flussi disponibili: 0,5 - 1 - 2 - 5 volume da 60 e 100 ml. / 0,5-1-2-2,5-5 ml/h volume fino a 130ml / 1,5-2-5-7-10 ml/H volume fino a 300 ml. Durata da 12 h a 7 giorni.
Assemblati in un corpo unico (reservoir unito al tubo di prolunga), totalmente chiuso.
Preciso nell’infusione con un’accuratezza del flusso +/- 10%.
Reservoir in idoneo materiale trasparente, custodia esterna rigida, preferibilmente con filtro di protezione per i raggi UV.
Catetere antinginocchiamento, privo di clamp.
Documentazione di stabilita’/compatibilita’ tra costituenti dell’elastomero e farmaci piu’ comunemente utilizzati: chemioterapici, analgesici (anche in associazione), antibiotici, antivirali elaborati dalla casa produttrice.</t>
  </si>
  <si>
    <t>Dispositivi elastomerici a flusso variabile</t>
  </si>
  <si>
    <t>A05010201</t>
  </si>
  <si>
    <t>Dispositivi ad energia elastomerica sterili, latex free, per la somministrazione continua, a flusso variabile, di farmaci per via endovenosa, sottocutanea, peridurale ed endoarteriosa.
Flussi disponibili: 1-2-3 ml/h volume fino a 130ml; 2-3-5 ml/H, 2-4-6 ml/H, volume fino a 300 ml. Durate da 32 h a 5 giorni.
Assemblati in un corpo unico (reservoir unito al tubo di prolunga), totalmente chiuso.
Preciso nell’infusione con un’accuratezza del flusso +/- 10%.
Reservoir in idoneo materiale trasparente, custodia esterna rigida, preferibilmente con filtro di protezione per i raggi UV.
Catetere antinginocchiamento, privo di clamp.
Documentazione di stabilita’/compatibilita’ tra costituenti dell’elastomero e farmaci piu’ comunemente utilizzati: chemioterapici, analgesici (anche in associazione), antibiotici, antivirali elaborati dalla casa produttrice.</t>
  </si>
  <si>
    <t>Dispositivi ad energia elastomerica</t>
  </si>
  <si>
    <r>
      <rPr>
        <sz val="11"/>
        <color rgb="FF000000"/>
        <rFont val="Calibri"/>
        <family val="2"/>
      </rPr>
      <t>Dispositivi ad energia elastomerica</t>
    </r>
    <r>
      <rPr>
        <sz val="10"/>
        <color rgb="FF000000"/>
        <rFont val="Arial"/>
        <family val="2"/>
      </rPr>
      <t xml:space="preserve"> sterili, latex free, per la somministrazione continua, a flusso fisso, di farmaci per via endovenosa, sottocutanea, peridurale ed endoarteriosa.
Flussi disponibili: 100 ml/h. Volume 100 ml. Durata da 1 h.
Assemblati in un corpo unico (reservoir unito al tubo di prolunga), totalmente chiuso.
Preciso nell’infusione con un’accuratezza del flusso +/- 10%.
Reservoir in idoneo materiale trasparente, custodia esterna rigida, preferibilmente con filtro di protezione per i raggi UV.
Catetere antinginocchiamento, privo di clamp.
Documentazione di stabilita’/compatibilita’ tra costituenti dell’elastomero e farmaci piu’ comunemente utilizzati: chemioterapici, analgesici (anche in associazione), antibiotici, antivirali elaborati dalla casa produttrice.</t>
    </r>
  </si>
  <si>
    <t>Panni antisettici</t>
  </si>
  <si>
    <t>V08</t>
  </si>
  <si>
    <t xml:space="preserve">Panno antisettico 19x19 circa per detersione cute integra, registrato come PMC,
imbevute di clorexidina glucobato 2% in soluzione acquosa, contenente almeno 500 mlg Chg senza risciacquo
</t>
  </si>
  <si>
    <t>Presidi per l’igiene del paziente</t>
  </si>
  <si>
    <t xml:space="preserve">Kit dentale per l’igiene orale costituito da 2 spazzolini a uso singolo, di cui uno provvisto di setole con attacco per irrigazione, e un secondo spazzolino provvisto di tampone con testina morbida integrata (corpo unico) con canale di aspirazione  per la pulizia delle gengive delicate, della lingua e dei tessuti nel cavo orofaringeo. Nella confezione deve essere presente una bustina di gel igienizzante con clorexidina 0,12% da 12 ml c.a. per la pulizia dentale, una bustina di dentifricio ed una coppetta recipiente per la Clorexidina.                                                                               </t>
  </si>
  <si>
    <t>Manopola saponata monouso  per il lavaggio della pelle</t>
  </si>
  <si>
    <t xml:space="preserve">Telo assorbente in tnt per l’asciugatura della pelle  </t>
  </si>
  <si>
    <t xml:space="preserve">Cuffia per shampoo a secco  </t>
  </si>
  <si>
    <t>Contenitori igienici monouso per il contenimento dei liquidi biologici</t>
  </si>
  <si>
    <t>V0812</t>
  </si>
  <si>
    <t>Padella tipo europea, (igiene e utilizzo in posizione seduta)  completamente biodegradabile, non tossica,  con bordi arrotondati</t>
  </si>
  <si>
    <t>Padella piana italiana  completamente biodegradabile, non tossica,  con bordi arrotondati</t>
  </si>
  <si>
    <t>Pappagallo  classico  completamente biodegradabile, non tossico,  con bordi arrotondati</t>
  </si>
  <si>
    <t>Contenitore a fagiolo,  completamente biodegradabile, non tossico</t>
  </si>
  <si>
    <t>Caraffa graduata  completamente biodegradabile, non tossica</t>
  </si>
  <si>
    <t>Catino multiuso da lt. 3 circa   completamente biodegradabile,  non tossico,  con bordi arrotondati</t>
  </si>
  <si>
    <t>Catino multiuso da lt. 4 lt.  circa   completamente biodegradabile, non tossico,  con bordi arrotondati</t>
  </si>
  <si>
    <t>Presidi per immobilizzazione e contenzioni arti superiori ed inferiori del paziente allettato</t>
  </si>
  <si>
    <t>V0804</t>
  </si>
  <si>
    <t>Immobilizatore per arti ad apertura rapida non sterile, monouso, atraumatico, dotato di chiusura in velcro con imbottitura in poliuretano o materiale simile.</t>
  </si>
  <si>
    <t xml:space="preserve">Soluzioni  per la decontaminazione ambientale          </t>
  </si>
  <si>
    <t>D0502</t>
  </si>
  <si>
    <t xml:space="preserve"> Salviette detergenti e disinfettanti ad ampio spettro d'azione</t>
  </si>
  <si>
    <t>Salvietta in polipropilene, detergente  disinfettante per superfici ed oggetti esposti ad alta contaminazione,   a base di perossido di idrogeno accelerato con azione virucida e battericida ad azione rapida.  Misura cm.  20x25 circa</t>
  </si>
  <si>
    <t>Termometri per la rilevazione della temperatura corporea</t>
  </si>
  <si>
    <t>V0301</t>
  </si>
  <si>
    <t>Termometro timpanico ad infrarossi per il rilevamento della temperatura corporea mediante misurazione auricolare. Con inserimento/espulsione senza contatto del coprisonda per evitare la possibilità di contaminazioni incrociate e dotato di sistema di segnalazione acustica e/o visiva di avvenuta misurazione, tempo di misurazione entro 3/4 sec. circa, range di misurazione almeno 34-42 gradi.</t>
  </si>
  <si>
    <t>Coprisonda monouso per termometro timpanico</t>
  </si>
  <si>
    <t>Termometri digitali  intervallo di temperatura tra 32 e 42 *C, precisione +/- 0,1 *C, con allarme acustico, spegnimento automatico, custodia in plastica rigida</t>
  </si>
  <si>
    <t>Spremisacca per infusione</t>
  </si>
  <si>
    <t>A0880</t>
  </si>
  <si>
    <t>Spremisacca da infusione fino a 300 mmHG, con gestione da 500 ml fino a 1000 Ml completo di gonfiaggio manuale e manometro</t>
  </si>
  <si>
    <t>W0103</t>
  </si>
  <si>
    <t>Cartucce monouso contenenti test per la valutazione della via estrinseca, intrinseca, fibrinogeno, inibizione della fibrinolisi</t>
  </si>
  <si>
    <t>Cartucce monouso contenenti test per la valutazione della via estrinseca, intrinseca, fibrinogeno, intrinseca in presenza di eparinasi</t>
  </si>
  <si>
    <t>Cannula tracheostomica a flangia regolabile</t>
  </si>
  <si>
    <t>R0105</t>
  </si>
  <si>
    <t>Cannula tracheostomica monouso  NON ARMATA   a flangia  regolabile, misure  7, 8, 9, 10</t>
  </si>
  <si>
    <t>Fascette per fissaggio cannule tracheostomiche</t>
  </si>
  <si>
    <t xml:space="preserve">Fascette per cannule tracheostomiche  </t>
  </si>
  <si>
    <t>Sistema per fissaggio tubi endotracheale</t>
  </si>
  <si>
    <t>R0180</t>
  </si>
  <si>
    <t>Fissaggio in velcro per cannule e tubi endo-tracheali   latex-free</t>
  </si>
  <si>
    <t>Pinza di Magill</t>
  </si>
  <si>
    <t>L0313</t>
  </si>
  <si>
    <t>Pinza di Magill per intubazione, a forbice, con impugnatura baionetta, curva lungo l'asse con anello eccentrico zigrinato all'estremità distale, in acciaio inox. Misure: 17 cm; 20; 25 cm.</t>
  </si>
  <si>
    <t>Connettori vari per maschere e tubi endotracheali</t>
  </si>
  <si>
    <t>R0103</t>
  </si>
  <si>
    <t>Connettore girevole per tubi endotrac. riutilizz.cm.15 latex free</t>
  </si>
  <si>
    <t>Connettori in plastica rigidi varie misure a lineari latex free</t>
  </si>
  <si>
    <t>Connettori in plastica rigidi varie misure a T</t>
  </si>
  <si>
    <t>Connettori per maschera latex free</t>
  </si>
  <si>
    <t>Cannule oro-faringee</t>
  </si>
  <si>
    <t xml:space="preserve"> R010102</t>
  </si>
  <si>
    <t>Cannule orofaringee di Guedel m.uso mis.00- 0- 1- 2- 3 - 4 - 5 latex free, atraumatica e morbida e con morso rigido</t>
  </si>
  <si>
    <t>Accessori per monitoraggio pressione cuffia tubi endotracheale</t>
  </si>
  <si>
    <t>R010580</t>
  </si>
  <si>
    <t>Manometro per gonfiaggio e misurazione della pressione della cuffia</t>
  </si>
  <si>
    <t>Tubo di connessione singolo</t>
  </si>
  <si>
    <t>Set per mini tracheotomia in emergenza</t>
  </si>
  <si>
    <t>R0199</t>
  </si>
  <si>
    <t xml:space="preserve">Set completo per mini tracheotomia (cricotomia) d'urgenza con metodo Seldinger. Composizione: catetere precurvato per cricotirotomia senza cuffia per introduzione percutanea, dilatatore radiopaco curvo con impugnatura, ago introduttore del catetere in PTFE, siringa da 6 ml, mini bisturi, Filo guida, dilatatore curvo. Misure richieste per il catetere senza cuffia : 5 - 6 - 9.
</t>
  </si>
  <si>
    <t xml:space="preserve">Set completo per mini tracheotomia (cricotomia) d'urgenza con metodo Seldinger. Composizione: catetere cuffiato e precurvato per cricotirotomia senza cuffia per introduzione percutanea, dilatatore radiopaco curvo con impugnatura, ago introduttore del catetere in PTFE, ago cannula, siringa da 6 ml, mini bisturi, Filo guida, dilatatore curvo. Misure richieste per il catetere senza cuffia : 5 - 6 - 9.
</t>
  </si>
  <si>
    <t>Tubo di silicone medicale non sterile,  in bobina</t>
  </si>
  <si>
    <t>A060102</t>
  </si>
  <si>
    <t>Tubo di silicone medicale non sterile,  in bobina  lungh. Minima 15 metri,  diametri da Ch 14 a Ch 48</t>
  </si>
  <si>
    <t>Tubo per aspirazione a bolle</t>
  </si>
  <si>
    <t>Tubo segmentato dal sistema di aspirazione al sondino (matassa in mt lineari)</t>
  </si>
  <si>
    <t>Sacca criogenica  sterile per criopreservazione del sangue midollare</t>
  </si>
  <si>
    <t>B0103</t>
  </si>
  <si>
    <t>Sacca sterile per lavaggio vescicale continuo a circuito chiuso,</t>
  </si>
  <si>
    <t>A06030399</t>
  </si>
  <si>
    <t>Sacca sterile per lavaggio vescicale continuo a circuito chiuso, dotato di: Connettore catetere universale con copertura di protezione, eventuale punto di prelievo dei campioni di urina , utilizzabile senza ausilio di aghi, tubo collettore di lunghezza circa 130\150cm, trasparente, a bassa memoria morbido ed elastico, non collabente, di diametro adeguato per consentire un elevato flusso e l'eventuale passaggio di coaguli, connessione rigida e rinforzata alla sacca che ne eviti assolutamente il piegamento. Sacca di raccolta lavaggio in PVC mediacale o altro materiale analogo, atossico, robusto che consenta una perfetta tenuta del peso massimo. con capacità di circa 12\15LT con scala graduata.Presenza di valvola antireflusso e rubinetto per svuotamento, sistema di fissaggio al letto sicuro, funzionale e resistente- Latex free</t>
  </si>
  <si>
    <t>Sacche per raccolta urine sterili a circuito chiuso</t>
  </si>
  <si>
    <r>
      <rPr>
        <sz val="10"/>
        <color rgb="FF333333"/>
        <rFont val="Arial"/>
        <family val="2"/>
      </rPr>
      <t xml:space="preserve">
</t>
    </r>
    <r>
      <rPr>
        <sz val="10"/>
        <color rgb="FF000000"/>
        <rFont val="Arial"/>
        <family val="2"/>
      </rPr>
      <t>sacche per raccolta urine sterili a circuito chiuso :in pvc neutro e trasparente , bordi con doppia saldatura , valvola antireflusso ,capacita' 2000/2500 ml ,graduate ,preferibilmente in entrambi i lati ,ogni 25 ml fino ai primi 100 ml e successivamente ogni 100 ml ;dotate di sistema robusto , per essere appese al letto con garanzia di stabilita' devono avere il rubinetto di scarico ,a perfetta tenuta , facilmente manovrabile ;tubo lungo 90-120 cm circa , flessibile ,senza memoria ,diametro adeguato ,raccordo cono-catetere universale e capsula di copertura ;a circuito chiuso con camera di gocciolamento munita di filtro antibatterico idrofobico e punto di prelievo dei campioni di urina, tubo di scarico raccordabile con le sacche raccolta urina. In confezione singola sterili.</t>
    </r>
  </si>
  <si>
    <t>sacche per scarico urine non sterili :in pvc neutro e trasparente,capacita' 2000/2500 ml, a perfetta tenuta , facilmente manovrabile ;tubo collettore , flessibile ,senza memoria , dotato di sistema di raccordamento idoneo da utilizzarsi per lo scarico della sacca a circuito chiuso</t>
  </si>
  <si>
    <t>Sacca urina non sterile per la raccolta di urine con scarico</t>
  </si>
  <si>
    <t>A06030301</t>
  </si>
  <si>
    <t>Sacca non sterile, realizzata in PVC medicale o altro materiale analogo, atossico, trasparente, robusta con margini che consenta una perfetta tenuta del peso massimo, capacità di circa 2000 ml/2500 ml, con scala graduata di facile lettura,                                                                                                                                                                                   dotata di valvola antireflusso e pratico sistema di svuotamento (rubinetto)                                                                                                                                                                           dotata di idoneo e maneggevole aggancio al letto e/o dotata di fori preformati per aggancio al supporto al letto, dotata di tubo collettore di lunghezza 90/130 cm circa , trasparente, morbido ed elastico, non collabente, connessione rigida alla sacca che ne eviti il piegamento                                     dotata di connettore catetere universale con copertura di protezione                                                                                                                                                                                       in confezione multipla, monouso.</t>
  </si>
  <si>
    <t xml:space="preserve">Sistema per il monitoraggio della diuresi       </t>
  </si>
  <si>
    <t xml:space="preserve">Sistema di misurazione  (per piccoli volumi) della  diuresi oraria  con camera rigida, sacca di raccolta minimo 2 litri, possibilmente dotato di sistema di fissaggio e di tubi di diversa lunghezza, (lunghezza  minima  1 metro), 2 valvole  di non ritorno, sistema per facilitare il flusso dell'urina, porta di campionamento.  </t>
  </si>
  <si>
    <t>Sacca di ricambio da 2 litri</t>
  </si>
  <si>
    <t>Sacca di ricambio da 3,5  litri</t>
  </si>
  <si>
    <t xml:space="preserve"> Sacca raccolta urina sterile pediatrica</t>
  </si>
  <si>
    <t xml:space="preserve"> Sacca raccolta urina sterile pediatrica per neonati prematuri</t>
  </si>
  <si>
    <t>Sacca sterile a fondo chiuso per il campionamento delle urine per l'esame biochimico, citologico o batteriologico nei neonati prematuri, in idoneo polimero plastico a norma o similare, resistente, morbido e pieghevole, con  efficace adesivo sagomato anatomicamente e ipoallergenico latex free, con saldatura tale da garantire ottima tenuta</t>
  </si>
  <si>
    <t xml:space="preserve">Accessori e piantane portaflebo e supporti porta sacca urina     </t>
  </si>
  <si>
    <t>V0880</t>
  </si>
  <si>
    <t>Piantane portaflebo  a 4 ganci  in acciaio inox  di supporto per rubinetteria emodinamica ed apparecchiature elettromedicali, base robusta  a 5 ruote girevoli  di cui  2 ruote frenanti.</t>
  </si>
  <si>
    <t>Piantana portaflebo in acciaio inox  regolabile in altezza, a 5 razze ruote girevoli</t>
  </si>
  <si>
    <t>Supporto porta flebo rigido con anello per piantana e base di appoggio come porta flaconi</t>
  </si>
  <si>
    <t>sistema reggi buste in metallo per sacche di urine</t>
  </si>
  <si>
    <t>sistema reggi buste in plastica rigida  per sacche di urine</t>
  </si>
  <si>
    <t>Set per trasfusione</t>
  </si>
  <si>
    <t>A03010102</t>
  </si>
  <si>
    <t>Set per trasfusione con perforatore provvisto di filtro per l'entrata dell'aria, munito di tappino apribile con cappuccio protettivo, camera di gocciolamento, filtro da ≤200 micron, tubo di collegamento almeno di 150 cm, stringi tubo roller, raccordo in materiale perforabile con luer/lock terminale con tappo di protezione. Spike senza presa d'aria. Il prodotto dovrà essere privo di Lattice e Ftalati. Sterile, atossico, apirogeno e monouso.</t>
  </si>
  <si>
    <t>Deflussori per lavaggio urologico</t>
  </si>
  <si>
    <t xml:space="preserve"> A03010202</t>
  </si>
  <si>
    <t>Deflussori per lavaggio urologico costituiti da:
due perforatori ad alto flusso con filtro, con idonea affilatura, di diametro e di lunghezza idonei per la sacca o il flacone contenente la soluzione da irrigare, due bracci a Y lunghi circa 30 cm e provvisti di clamps di regolazione.
In PVC atossico trasparente o altro materiale equivalente.
Tubo collettore di 150-250 cm circa e di diametro interno ampio, adatto ad assicurare un flusso di grande portata, provvisto di camera di gocciolamento e di regolatore di deflusso del tipo a "roller".
II collettore deve terminare con un connettore ad alto flusso cono catetere, per catetere vescicale di materiale plastico idoneo. Monouso, in singola confezione sterile. All’interno della confezione deve essere presente un raccordo in materiale plastico di circa cm.10 per possibili connessioni.</t>
  </si>
  <si>
    <t>Deflussore standard per flebo,  a due vie</t>
  </si>
  <si>
    <t>A03010101</t>
  </si>
  <si>
    <r>
      <rPr>
        <sz val="10"/>
        <color rgb="FF000000"/>
        <rFont val="Arial"/>
        <family val="2"/>
      </rPr>
      <t>Deflussore standard per flebo, a due vie</t>
    </r>
    <r>
      <rPr>
        <u/>
        <sz val="10"/>
        <color rgb="FF000000"/>
        <rFont val="Arial"/>
        <family val="2"/>
      </rPr>
      <t xml:space="preserve"> </t>
    </r>
    <r>
      <rPr>
        <sz val="10"/>
        <color rgb="FF000000"/>
        <rFont val="Arial"/>
        <family val="2"/>
      </rPr>
      <t>Munito di perforatore, una camera di gocciolamento, uno stringitubo, un punto di iniezione ad Y, un raccordo maschio terminale luer-lock, modulatore di flusso a rotellina tipo “roller clamp” ; - Monouso, in singola confezione sterile, apirogeno, privo di lattice, DEHP-free; - Incapace di cedere sostanze ai liquidi che scorrono nel lume;- Lunghezza pari ad almeno 2000mm circa; - Perforatore in materiale rigido adatto alla foratura di tappi, tale per cui la perforazione non provochi il distacco di frammenti di tappo, idoneo per flaconi in vetro, flaconi collabibili e sacche;- .Camera di gocciolamento trasparente in materiale plastico conforme a quanto prescritto dalla F.U. vigente e successivi aggiornamenti, con filtro da 15μm, non rigida e con caratteristiche tali da facilitare il riempimento veloce del set e la regolazione del livello dei liquidi; detta camera è provvista di un dispositivo di entrata dell'aria fornito di filtro antibatterico a porosità non superiore a 0,45 micron; - Stringitubo in grado di arrestare completamente la caduta di liquido; - Punto di iniezione a valle a Y da utilizzare per la somministrazione di boli addizionali di farmaco.</t>
    </r>
  </si>
  <si>
    <t>Deflussore standard per flebo, con regolatore di flusso</t>
  </si>
  <si>
    <t>A03010103</t>
  </si>
  <si>
    <t>Deflussore standard per flebo,  con regolatore di flusso,   Munito di regolatore di flusso di precisione con raccordo distale L-L,  perforatore, una camera di gocciolamento, uno stringitubo, un raccordo maschio terminale luer-lock; - Monouso, in singola confezione sterile, apirogeno, privo di lattice, DEHP-free; - Incapace di cedere sostanze ai liquidi che scorrono nel lume;- Lunghezza pari ad almeno 2000mm; Sistema di regolazione del flusso attraverso una scala graduata da 5 a 250 ml/h, collegato ad un tubo di raccordo di 45- 50 cm circa di lunghezza totale, con raccordo distate Luer-Lock a connettore maschio girevole e con macro e microgocciolatoio, rispettivamente per adulti e per bambini, alla estremità prossimale.- Perforatore in materiale rigido adatto alla foratura di tappi, tale per cui la perforazione non provochi il distacco di frammenti di tappo, idoneo per flaconi in vetro, flaconi collabibili e sacche;- .Camera di gocciolamento trasparente in materiale plastico conforme a quanto prescritto dalla F.U. vigente e successivi aggiornamenti, con filtro da 15μm, non rigida e con caratteristiche tali da facilitare il riempimento veloce del set e la regolazione del livello dei liquidi; detta camera è provvista di un dispositivo di entrata dell'aria fornito di filtro antibatterico a porosità non superiore a 0,45 micron; - Stringitubo in grado di arrestare completamente la caduta di liquido.</t>
  </si>
  <si>
    <t>Sonde gastroduodenali tipo Levin</t>
  </si>
  <si>
    <t>G020299</t>
  </si>
  <si>
    <t>Sonda rettale</t>
  </si>
  <si>
    <t>G020301</t>
  </si>
  <si>
    <r>
      <rPr>
        <sz val="11"/>
        <color rgb="FF000000"/>
        <rFont val="Calibri"/>
        <family val="2"/>
      </rPr>
      <t>Sonda rettale</t>
    </r>
    <r>
      <rPr>
        <sz val="10"/>
        <color rgb="FF000000"/>
        <rFont val="Arial"/>
        <family val="2"/>
      </rPr>
      <t xml:space="preserve"> atraumatica in idoneo materiale plastico trasparente a norma, atossico, compatibile con i lubrificanti per cateterismo. Punta arrotondata chiusa dotata fori laterali per assicurare il massimo drenaggio senza ostruzioni. Estremità prossimale dotata di raccordo conico femmina standard, colorato secondo codice colore convenzionale. Confezione singola sterile monouso latex free.</t>
    </r>
  </si>
  <si>
    <t>Tappi per cateteri vescicali</t>
  </si>
  <si>
    <t>A070501</t>
  </si>
  <si>
    <t xml:space="preserve">Tappi per cateteri vescicali, in materiale plastico medicale, atti a garantire un’ottima tenuta. Non perforabili e che presentino scanalature lungo la superficie esterna
Confezione singola, sterile.
</t>
  </si>
  <si>
    <t>Cateteri vescicali 1 via idoneo per istillazioni vescicali</t>
  </si>
  <si>
    <t>U010199</t>
  </si>
  <si>
    <r>
      <rPr>
        <sz val="11"/>
        <color rgb="FF000000"/>
        <rFont val="Calibri"/>
        <family val="2"/>
      </rPr>
      <t>Cateteri vescicali 1 via idoneo per istillazioni vescicali</t>
    </r>
    <r>
      <rPr>
        <sz val="10"/>
        <color rgb="FF000000"/>
        <rFont val="Arial"/>
        <family val="2"/>
      </rPr>
      <t xml:space="preserve"> di sostanze medicinali, autolubrificanti con raccordo luer lock, in materiale plastico con punta arrotondata con fori smussati. In PVC trasparente DEHP free, latex free, sterile, monouso. Lunghezza 40 cm circa CH 10-12-14</t>
    </r>
  </si>
  <si>
    <r>
      <rPr>
        <sz val="11"/>
        <color rgb="FF000000"/>
        <rFont val="Calibri"/>
        <family val="2"/>
      </rPr>
      <t>Cateteri vescicali 1 via idoneo per istillazioni vescicali</t>
    </r>
    <r>
      <rPr>
        <sz val="10"/>
        <color rgb="FF000000"/>
        <rFont val="Arial"/>
        <family val="2"/>
      </rPr>
      <t xml:space="preserve"> di sostanze medicinali, autolubrificanti, con estremità prossimale del catetere dotata di raccordo conico, in materiale plastico con punta arrotondata con fori smussati. In PVC trasparente DEHP free, latex free, sterile, monouso. Lunghezza 20 cm circa CH 8</t>
    </r>
  </si>
  <si>
    <t>Soluzione sterile di sodio ialuronato e condroitin solfato sodico in siringa preriempita</t>
  </si>
  <si>
    <t>U9099</t>
  </si>
  <si>
    <t>Soluzione sterile di sodio ialuronato e condroitin solfato sodico in siringa preriempita di volume circa 50ml. Indicato per instillazione intravescicale, per il ripristino degli strati di glicosamminoglicani (GAGs) dell'urotelio vescicale nei casi di cistiti di varia eziologia maggiormente nel trattamento della cistite interstiziale.</t>
  </si>
  <si>
    <t xml:space="preserve">Aghi per accertamento di morte cerebrale
</t>
  </si>
  <si>
    <t>N010101</t>
  </si>
  <si>
    <r>
      <rPr>
        <sz val="10"/>
        <color rgb="FF000000"/>
        <rFont val="Arial"/>
        <family val="2"/>
      </rPr>
      <t xml:space="preserve">Aghi sottocutanei monouso in acciaio inox . Misure: mm 12 ( range </t>
    </r>
    <r>
      <rPr>
        <sz val="12"/>
        <color rgb="FF000000"/>
        <rFont val="Calibri"/>
        <family val="2"/>
      </rPr>
      <t>±</t>
    </r>
    <r>
      <rPr>
        <sz val="11.1"/>
        <color rgb="FF000000"/>
        <rFont val="Calibri"/>
        <family val="2"/>
      </rPr>
      <t xml:space="preserve"> 1 mm)</t>
    </r>
    <r>
      <rPr>
        <sz val="12"/>
        <color rgb="FF000000"/>
        <rFont val="Calibri"/>
        <family val="2"/>
      </rPr>
      <t xml:space="preserve"> x mm 0,4 circa, lunghezza cavo tra 1 e 1,5 m circa e plug di sicurezza.
</t>
    </r>
  </si>
  <si>
    <t>Pungidito</t>
  </si>
  <si>
    <t>V0104</t>
  </si>
  <si>
    <t>Lancette pungidito automatiche a pressione pre-caricata, con ago di sicurezza per raccolta di sangue capillare. Misure: da 21 G a 26 G</t>
  </si>
  <si>
    <t>Curette dermatologiche</t>
  </si>
  <si>
    <t>A010299</t>
  </si>
  <si>
    <t>Curette per dermatologia con lama in acciaio inossidabile e manico ergonomico in plastica. Misure : lama diametro mm 5  circa</t>
  </si>
  <si>
    <t>Curette per biopsia</t>
  </si>
  <si>
    <t>Curette per biopsia con lama di forma circolare in acciaio inossidabile e manico ergonomico in plastica. Misure : lama diametro da mm 1  a mm 8 circa</t>
  </si>
  <si>
    <t>Bisturi monouso</t>
  </si>
  <si>
    <t>V0101</t>
  </si>
  <si>
    <t>Bisturi con lama in acciaio inox di spessore ≥ mm 0,40 e con affilatura di ottima qualità. L'impugnatura in plastica deve essere fissata saldamente alla lama e deve essere concepita per garantire una facile e precisa manipolazione. Il bisturi deve essere dotato di proteggilama ricollocabile. Figure: almeno 10,11, 15, 20, 21, 22, 23</t>
  </si>
  <si>
    <t>Lame bisturi monouso</t>
  </si>
  <si>
    <t>V0103</t>
  </si>
  <si>
    <t>Lame in acciaio inox di spessore ≥ mm 0,40 e con affilatura di ottima qualità. Compatibili con aggancio a manico poliuso. FIGURE: almeno 10, 11, 15, 20, 21, 22, 23, 36</t>
  </si>
  <si>
    <t>V0199</t>
  </si>
  <si>
    <t>Lame monouso pivottanti per rasoi elettrici indicate per la tricotomia di tutti i tipi di peli della testa e del corpo, incluse le zone sensibili.</t>
  </si>
  <si>
    <t>L0204</t>
  </si>
  <si>
    <t>Set monouso completo per rimozione punti di sutura composto da: pinza anatomica, forbice, tampone e garze</t>
  </si>
  <si>
    <t>Sutura adesiva sterile tipo steri strip</t>
  </si>
  <si>
    <t>H900102</t>
  </si>
  <si>
    <t xml:space="preserve">Contenitori per conteggio e smaltimento taglienti                             </t>
  </si>
  <si>
    <t>V9099</t>
  </si>
  <si>
    <t>Contenitori sterili costituiti da materiale plastico, rigido, non perforabile, con all'interno magnete per trattenere in sicurezza i taglienti metallici. Il contenitore deve essere dotato di sistema di rimozione delle lame dai manici del bisturi e di sistema di chiusura riapribile con sicurezza contro le aperture accidentali.</t>
  </si>
  <si>
    <t>Tasche conta garze</t>
  </si>
  <si>
    <t>Conta garze monouso in polietilene trasparente a sacchetto</t>
  </si>
  <si>
    <t xml:space="preserve">Lacci in silicone per il repertamento di vasi e nervi
</t>
  </si>
  <si>
    <t>H900202</t>
  </si>
  <si>
    <t>Penne dermografiche</t>
  </si>
  <si>
    <t>V9004</t>
  </si>
  <si>
    <t>Matite/penne dermografiche monouso, sterili, dotate di righello, con inchiostro atossico ed indelebile</t>
  </si>
  <si>
    <t>Filtri tessili per container</t>
  </si>
  <si>
    <t>S0199</t>
  </si>
  <si>
    <t>Connettori per sonde naso gastriche con sistema ENFIT</t>
  </si>
  <si>
    <t>Connettore monouso, latex free e ftalati free, indicato pe la connessione di sonde naso-gastriche e sonde per gastro-stomia non ENFIT ; in confezione singola o busta contenente al massimo n.10 pezzi</t>
  </si>
  <si>
    <t xml:space="preserve">Connettori per peg a doppia via  </t>
  </si>
  <si>
    <t>Connettori in silicone a due vie con porta per farmaco e porta per nutrizione con rinforzo in plastica</t>
  </si>
  <si>
    <t>Sonda di sostituzione per gastrostomia percutanea endoscopica</t>
  </si>
  <si>
    <t>Sonda  di sostituzione per gastrostomia in silicone di grado medicale dotata di palloncino gonfiabile simmetrico, di anello esterno di tenuta, di tacca graduata, di connettore ad y, di cui una via per la somministrazione dei nutrienti con tappo di chiusura. Modelli da 14 a 26 F varie misure.  attacco EnFIT</t>
  </si>
  <si>
    <t>Set per gastrostomia bottone e prolunga</t>
  </si>
  <si>
    <t>G02020201</t>
  </si>
  <si>
    <t>Il Kit in silicone di grado medicale è composto da una sonda a palloncino a basso profilo che permette la somministrazione della nutrizione per sonda. vari French (min 14 max 24) e varie lunghezze attacco EnFIT</t>
  </si>
  <si>
    <t>Set di prolunga per bolo con connettore diritto lungo 30 e lungo 60; con connettore ad angolo retto lungo 30 e lungo 60  Deve essere compatibile con la PEG- attacco EnFIT</t>
  </si>
  <si>
    <t>Set di prolunga che connette il bottone al sistema di nutrizione con connettore ad angolo retto e 2 porte ad Y lungo 30 cm e lungo 60. Deve essere compatibile con la PEG attacco EnFIT</t>
  </si>
  <si>
    <t>Sondino nasogastrico per somministrazione enterale</t>
  </si>
  <si>
    <r>
      <rPr>
        <sz val="11"/>
        <color rgb="FF000000"/>
        <rFont val="Calibri"/>
        <family val="2"/>
      </rPr>
      <t>Sondino nasogastrico per somministrazione enterale</t>
    </r>
    <r>
      <rPr>
        <sz val="10"/>
        <color rgb="FF000000"/>
        <rFont val="Arial"/>
        <family val="2"/>
      </rPr>
      <t xml:space="preserve"> disponibili in vari formati. In poliuretano radiopaco. Raccordo prossimale ENFit, mandrino, fori laterali all'estremità distale. Monouso sterili.Lunghezza 120 cm circa ch 8-10- 12-14-16-18</t>
    </r>
  </si>
  <si>
    <t>Sondino nasogastrico per somministrazione enterale per neonati e prematuri</t>
  </si>
  <si>
    <t>Filtri antimicrobici per nutrizione artificiale</t>
  </si>
  <si>
    <t>A0401</t>
  </si>
  <si>
    <t>Filtri per alimentazione parenterale 0,2 micron, per evitare la contaminazione di particelle e batteri, attacchi luer-lock</t>
  </si>
  <si>
    <t>Valvole antireflusso</t>
  </si>
  <si>
    <t>valvole antireflusso, con filtro antibatterico, di congiunzione tra il catetere venoso centrale ed il deflussore della sacca di nutrizione, con attacco L.L.</t>
  </si>
  <si>
    <t>KIT per nutrizione transgastricadigiunale a basso profilo</t>
  </si>
  <si>
    <t>Il Kit è formato da una sonda per nutrizione a basso profilo in silicone di grado medicale con palloncino interno in silicone provvisto di un set di estensione sia per bolo che ad angolo retto e 2 vie ad Y da fissare sul bottone</t>
  </si>
  <si>
    <t>Strisce misurazione glucosio nel sangue</t>
  </si>
  <si>
    <t xml:space="preserve">Misurazione del livello di glucosio nel sangue secondo il metodo elettrochimico.Tempo di lettura non superiore a 10 secondi.Quantità di sangue richiesta non superiore a 1,5 µl.Espulsione automatica della striscia.Assenza di interferenze da maltosio e galattosio. Glucometro da fornire in sconto merce: 1 ogni ≤ 1500 strisce acquistate
</t>
  </si>
  <si>
    <t xml:space="preserve">Abbassalingua  </t>
  </si>
  <si>
    <t>V9001</t>
  </si>
  <si>
    <t>Abbassalingua in legno, confezionati singolarmente sterili, con bordi stondati. Misura 150 x 20 mm circa</t>
  </si>
  <si>
    <t>Spray fissante per citodiagnostica</t>
  </si>
  <si>
    <t>W01030705</t>
  </si>
  <si>
    <t>Spray fissativo per la fissazione a umido di preparati per citodiagnostica, a base alcool e polietilenglicol in soluzione acquosa per garantire una fissazione rapida e sicura dei campioni con formazione di un film protettivo contro l'essiccazione e il danneggiamento del materiale campionato.Volume flacone compreso tra 100 ml e 300 ml</t>
  </si>
  <si>
    <t>5000 ml</t>
  </si>
  <si>
    <t>10000 ml</t>
  </si>
  <si>
    <t>15000 ml</t>
  </si>
  <si>
    <t xml:space="preserve">Lacci emostatici  </t>
  </si>
  <si>
    <t>V9003</t>
  </si>
  <si>
    <t>Lacci emostatici latex free</t>
  </si>
  <si>
    <t xml:space="preserve">Gel conduttore per ultrasuoni    </t>
  </si>
  <si>
    <t>Gel trasparente ed idrosolubile per gli esami di diagnostica e terapia con apparecchiature ad ulttrasuoni.Flaconi da  260 gr circa</t>
  </si>
  <si>
    <t>Pasta/crema per conduzione elettrica</t>
  </si>
  <si>
    <t>Pasta/crema idrosolubile per  le registrazioni elettrocardiografiche. Flaconi da  260 gr circa</t>
  </si>
  <si>
    <t xml:space="preserve">Lubrificante per uso medicale
</t>
  </si>
  <si>
    <t>M9002</t>
  </si>
  <si>
    <t>Sacche per nutrizione parenterale</t>
  </si>
  <si>
    <t>A080102</t>
  </si>
  <si>
    <t>Sacche in E.V.A. per miscelazione e somministrazione di nutrizioni parenterali, realizzata con superficie interna rigata per favorire il riempimento. Provvista di set riempimento a 3 vie (via di riempimento inviolabile) con dispositivi di chiusura e filtri, via di somministrazione dotata di membrana perforabile protetta da tappo a frattura, punto di iniezione protetto. Capacità 3 lt. circa</t>
  </si>
  <si>
    <t xml:space="preserve">Apribocca  </t>
  </si>
  <si>
    <t>Apribocca elicoidale</t>
  </si>
  <si>
    <t>Cuneo apribocca in gomma</t>
  </si>
  <si>
    <t>Ghiaccio per uso mediale</t>
  </si>
  <si>
    <t>M9001</t>
  </si>
  <si>
    <t>Ghiaccio instantaneo , in busta di tnt, cm. 18x15</t>
  </si>
  <si>
    <t>Ghiaccio spray crioanestetizzante a base di cloruro di etile, flacone da 150 mL circa</t>
  </si>
  <si>
    <t>Sacca retro placentare</t>
  </si>
  <si>
    <t>B010401</t>
  </si>
  <si>
    <t>Amniotomo</t>
  </si>
  <si>
    <t>U089004</t>
  </si>
  <si>
    <t>Amniotomo perforatore monouso sterile per membrana amniotica lungo circa 26 cm</t>
  </si>
  <si>
    <t>Catetere cervicale per dilatazione meccanica della cervice uterina</t>
  </si>
  <si>
    <t>U109099</t>
  </si>
  <si>
    <t>Catetere cervicale a doppio palloncino con mandrino regolabile per dilatazione meccanica della cervice uterina nelle induzioni al travaglio di parto nelle gravide a termine.</t>
  </si>
  <si>
    <t>Nastro in poliestere per il cerchiaggio dell'utero</t>
  </si>
  <si>
    <t>H90020102</t>
  </si>
  <si>
    <t>Nastro in poliestere per il cerchiaggio dell'utero, intrecciato non rivestito non assorbibile , calibro 5 mm , montato su doppio ago 1/2 cerchio cilindrico punta smussa da mm 50 circa, lungh. filo 50 cm circa, in conf. singola sterile.</t>
  </si>
  <si>
    <t xml:space="preserve">Manipolatori uterini
</t>
  </si>
  <si>
    <t>K01020103</t>
  </si>
  <si>
    <t>Pallone tipo Bakri</t>
  </si>
  <si>
    <t>U0899</t>
  </si>
  <si>
    <t>Pallone per la gestione delle emorragie post-parto, naturale o cesareo. Lunghezza 55 cm circa, catetere da 24 F e palloncino da 500 mL circa. Tutto il sistema deve essere in silicone latex free.</t>
  </si>
  <si>
    <t>Dispositivo per parto vuoto assistito con ventosa</t>
  </si>
  <si>
    <t>Z12080301</t>
  </si>
  <si>
    <t>Dispositivo per parto vuoto-assistito con ventosa costituito da sistema integrato con micro-pompa manuale per il vuoto e indicatore della forza di trazione</t>
  </si>
  <si>
    <t>Sonde tipo Karman</t>
  </si>
  <si>
    <t>U080104</t>
  </si>
  <si>
    <t xml:space="preserve">Sonde sterili, monouso, rigide tipo Karman per aspirazione intra-uterina con raccordo per connessione al tubo di aspirazione, punta smussa chiusa e cannula con foro laterale. Misure: lunghezza cm 20 circa circa diametri da mm 7 a mm 12  </t>
  </si>
  <si>
    <t>Clamp per cordone ombelicale</t>
  </si>
  <si>
    <t>V0202</t>
  </si>
  <si>
    <t>Clamp per chiusura irreversibile cordone ombelicale con parete interna con dentatura a rilievi arrotondati  chiusura di sicurezza a scatto sterile</t>
  </si>
  <si>
    <t>Speculi vaginali</t>
  </si>
  <si>
    <t>U089006</t>
  </si>
  <si>
    <t>Speculi vaginali sterili, monouso, trasparenti con regolazione e bloccaggio dell'apertura. Misure: piccola, media e grande</t>
  </si>
  <si>
    <t>TOT</t>
  </si>
  <si>
    <t>Sacca criogenica  sterile per criopreservazione del sangue midollare , con sovrasacca integrata, entrambe prodotte in EVA, dotata  tubo in Eva da 15 cm circa e tappino  perforabile e rimovibile, dotate di sedi perforabili per iniezioni con attacco LL M/F e Roller clamp - Volume della sacca  250 ml.</t>
  </si>
  <si>
    <t>Sacca criogenica  sterile per criopreservazione del sangue midollare , con sovrasacca integrata, entrambe prodotte in EVA, dotata  tubo in Eva da 15 cm circa e tappino  perforabile e rimovibile, dotate di sedi perforabili per iniezioni con attacco LL M/F e Roller clamp - Volume della sacca  500 ml.</t>
  </si>
  <si>
    <t>Sonde gastroduodenali tipo Levin per aspirazione contenuto di stomaco e duodeno in PVC o altro idoneo materiale plastico a norma, trasparente compatibile con i lubrificanti per cateterismo.Canale unico, punta arrotondata chiusa dotata di due o più fori, presenza di markers di profondità. Raccordo conico femmina standard, colorato secondo codice colore convenzionale. Confezione singola sterile monouso latex free - Lunghezza 125 cm circa ch 12-14-16-18</t>
  </si>
  <si>
    <t>Sonde gastroduodenali tipo Levin per aspirazione contenuto di stomaco e duodeno in PVC o altro idoneo materiale plastico a norma, trasparente compatibile con i lubrificanti per cateterismo.Canale unico, punta arrotondata chiusa dotata di due o più fori, presenza di markers di profondità. Raccordo conico femmina standard, colorato secondo codice colore convenzionale. Confezione singola sterile monouso latex free - Pediatrica Lunghezza da 60 a 125 cm circa  ch 6-8-10</t>
  </si>
  <si>
    <t>Cerotto sterile non estensibile in TNT o fibra sintetica resistente alla trazione con adesivo ipoallergenico a tenuta sicura, permeabile all'aria ed al vapore acqueo indicato per sutura cutanea.
Misure: 3X75 mm CIRCA</t>
  </si>
  <si>
    <t>Cerotto sterile non estensibile in TNT o fibra sintetica resistente alla trazione con adesivo ipoallergenico a tenuta sicura, permeabile all'aria ed al vapore acqueo indicato per sutura cutanea.
Misure: 6X75 mm CIRCA</t>
  </si>
  <si>
    <t>Cerotto sterile non estensibile in TNT o fibra sintetica resistente alla trazione con adesivo ipoallergenico a tenuta sicura, permeabile all'aria ed al vapore acqueo indicato per sutura cutanea.
Misure: 12X100 mm CIRCA</t>
  </si>
  <si>
    <t xml:space="preserve">Gelatina lubrificante idrosolubile sterile per uso medicale. Formati: tubetti monodose da g 5 circa
</t>
  </si>
  <si>
    <t xml:space="preserve">Gelatina lubrificante idrosolubile sterile per uso medicale. Formati: tubo da g 80circa
</t>
  </si>
  <si>
    <t>Sacca raccolta ematica post partum sterile - Misura 1000 ml</t>
  </si>
  <si>
    <t>Sacca raccolta ematica post partum sterile- Misura 2000 ml</t>
  </si>
  <si>
    <t>Manipolatore uterino con impugnatura ad ampia gamma di movimento, dotato di palloncino distale e via di iniezione, completo di distanziatore, siringa di gonfiaggio e dilatatore sonoro.
Misure: lunghezza punta circa cm 7 e 9</t>
  </si>
  <si>
    <t>Kit rimozione punyi di sutura</t>
  </si>
  <si>
    <t>Kit per toracentesi e paracentesi con sacca di raccolata di 2000 ml circa, rubinetto a tre vie e siringa da 50/60 ml : Kit per toracentesi completo 14, 16, 18 G x 8 cm</t>
  </si>
  <si>
    <t>Kit per toracentesi e paracentesi con sacca di raccolata di 2000 ml circa, rubinetto a tre vie e siringa da 50/60 ml: Kit per paracentesi completo ago 14, 16, 18 G x 80 mm.</t>
  </si>
  <si>
    <t>Sistema per aspirazione liquidi biologici  - I SUDDETTI COMPONENTI DEVONO  ESSERE COMPATIBILI CON SUPPORTI E/O CARRELLI PER ASPIRAZIONE CARDINAL GIA' IN DOTAZIONE AI REPARTI</t>
  </si>
  <si>
    <t>Sistema di medicazione antimicrobica e antifungina per dispositivi percutanei quali CVC, Picc, cateteri da dialisi, epidurali costituito da schiuma idrofilica di poliuretano a rilascio di clorexidina; misure : cm. 2,5, foro diam. 4 mm.</t>
  </si>
  <si>
    <t>Sistema di medicazione antimicrobica e antifungina per dispositivi percutanei quali CVC, Picc, cateteri da dialisi, epidurali costituito da schiuma idrofilica di poliuretano a rilascio di clorexidina; misure  cm. 1,9, foro diam. 1,5 mm.</t>
  </si>
  <si>
    <t>Sistema di medicazione antimicrobica e antifungina per dispositivi percutanei quali CVC, Picc, cateteri da dialisi, epidurali costituito da schiuma idrofilica di poliuretano a rilascio di clorexidina; misure  cm. 2,5, foro diam. 7 mm.</t>
  </si>
  <si>
    <t>Sistema completo per fissaggio cateteri vari in grado di evitare dislocazioni e punti chirurgici. Base di fissaggio in schiuma di polietilene e/o tricot poliestere, adesivo di alto grado medicale e solubile all'alcool. Il sistema dovrà essere provvisto di blocco per i seguenti tipi di cateteri in uso: per aghi cannula e mini-midline, con prolunga integrata, di diversi diametri</t>
  </si>
  <si>
    <t>Sistema completo per fissaggio cateteri vari in grado di evitare dislocazioni e punti chirurgici. Base di fissaggio in schiuma di polietilene e/o tricot poliestere, adesivo di alto grado medicale e solubile all'alcool. Il sistema dovrà essere provvisto di blocco per i seguenti tipi di cateteri in uso:  per cateteri venosi centrali a bassa, media e lunga permanenza</t>
  </si>
  <si>
    <t>Sistema completo per fissaggio cateteri vari in grado di evitare dislocazioni e punti chirurgici. Base di fissaggio in schiuma di polietilene e/o tricot poliestere, adesivo di alto grado medicale e solubile all'alcool. Il sistema dovrà essere provvisto di blocco per i seguenti tipi di cateteri in uso: per cateteri arteriosi</t>
  </si>
  <si>
    <t>Sistema completo per fissaggio cateteri vari in grado di evitare dislocazioni e punti chirurgici. Base di fissaggio in schiuma di polietilene e/o tricot poliestere, adesivo di alto grado medicale e solubile all'alcool. Il sistema dovrà essere provvisto di blocco per i seguenti tipi di cateteri in uso:  per cateteri arteriosi, con prolunga integrata</t>
  </si>
  <si>
    <t>Sistema completo per fissaggio cateteri vari in grado di evitare dislocazioni e punti chirurgici. Base di fissaggio in schiuma di polietilene e/o tricot poliestere, adesivo di alto grado medicale e solubile all'alcool. Il sistema dovrà essere provvisto di blocco per i seguenti tipi di cateteri in uso:per cateteri venosi periferici a breve permanenza</t>
  </si>
  <si>
    <t>Sistema completo per fissaggio cateteri vari in grado di evitare dislocazioni e punti chirurgici. Base di fissaggio in schiuma di polietilene e/o tricot poliestere, adesivo di alto grado medicale e solubile all'alcool. Il sistema dovrà essere provvisto di blocco per i seguenti tipi di cateteri in uso:per cateteri urologici in silicone</t>
  </si>
  <si>
    <t>Sistema completo per fissaggio cateteri vari in grado di evitare dislocazioni e punti chirurgici. Base di fissaggio in schiuma di polietilene e/o tricot poliestere, adesivo di alto grado medicale e solubile all'alcool. Il sistema dovrà essere provvisto di blocco per i seguenti tipi di cateteri in uso: per cateteri venosi centrali ad accesso periferico</t>
  </si>
  <si>
    <t>Sistema completo per fissaggio cateteri vari in grado di evitare dislocazioni e punti chirurgici. Base di fissaggio in schiuma di polietilene e/o tricot poliestere, adesivo di alto grado medicale e solubile all'alcool. Il sistema dovrà essere provvisto di blocco per i seguenti tipi di cateteri in uso: per cateteri da drenaggio e nefrostomie, disponibile in diverse misure da 6 a 16 french</t>
  </si>
  <si>
    <t>Sistema completo per fissaggio cateteri vari in grado di evitare dislocazioni e punti chirurgici. Base di fissaggio in schiuma di polietilene e/o tricot poliestere, adesivo di alto grado medicale e solubile all'alcool. Il sistema dovrà essere provvisto di blocco per i seguenti tipi di cateteri in uso: per cateteri senza alette e tubi di drenaggio chirurgico</t>
  </si>
  <si>
    <t>Soluzioni disinfettanti a base di Perossido di Idrogeno registrate come Dispositivi Medici di Classe IIa in flaconi da 2lt : - Soluzione H2O2 al 6% - Soluzione H2O2 al 12% Il sistema deve rispondere alla norma EN17272:2020 e alle norme di area medicale come Virucide, Battericide, Sporicide, Microbattericide; Fungicide validate e presentate complete da Enti Terzi scientifici certificati - Flaconi da 2 litri di Perossido di Idrogeno con solfato d’argento 10 ppm al 6%</t>
  </si>
  <si>
    <t>Soluzioni disinfettanti a base di Perossido di Idrogeno registrate come Dispositivi Medici di Classe IIa in flaconi da 2lt : - Soluzione H2O2 al 6% - Soluzione H2O2 al 12% Il sistema deve rispondere alla norma EN17272:2020 e alle norme di area medicale come Virucide, Battericide, Sporicide, Microbattericide; Fungicide validate e presentate complete da Enti Terzi scientifici certificati - Flaconi da 2 litri di Perossido di Idrogeno con solfato d’argento 10 ppm al 12%</t>
  </si>
  <si>
    <t>Sacca sterile a fondo chiuso per il campionamento delle urine per l'esame biochimico, citologico o batteriologico nei bambini, in idoneo polimero plastico a norma o similare, resistente, morbido e pieghevole, con  efficace adesivo sagomato anatomicamente e ipoallergenico latex free, non unisex, con saldatura tale da garantire ottima tenuta; adatta per l’anatomia maschile</t>
  </si>
  <si>
    <t>Sacca sterile a fondo chiuso per il campionamento delle urine per l'esame biochimico, citologico o batteriologico nei bambini, in idoneo polimero plastico a norma o similare, resistente, morbido e pieghevole, con  efficace adesivo sagomato anatomicamente e ipoallergenico latex free, non unisex, con saldatura tale da garantire ottima tenuta; adatta per l’anatomia femminile</t>
  </si>
  <si>
    <t xml:space="preserve">Lama monouso per rasoi chirurgici elettrici - Ogni n. 250 unità ordinate la ditta ggiudicataria dovrà fornire, a titolo di cessione gratuita, almeno:
n°1 rasoio eletrtrico per tricotomia a testina girevole
n°1 trasformatore per la ricarica del manipolo
</t>
  </si>
  <si>
    <t>Sondini centimetrati trasparenti radiopachi da alimentazione, in PVC punta distale chiusa con fori laterali. Raccordo prossimale ENFit. Monouso sterile. Misura CH 8 lunghezza circa 50 cm</t>
  </si>
  <si>
    <t>Sondini centimetrati trasparenti radiopachi da alimentazione, in PVC punta distale chiusa con fori laterali. Raccordo prossimale ENFit. Monouso sterile. Misura CH 5 lunghezza circa 50 cm</t>
  </si>
  <si>
    <t>Test per la valutazione  in automatico della coagulazione tramite metodica viscoelastica Dosaggio mediante cartucce monouso predosate contenenti il necessario per l’esecuzione dei test. Test attivazione via estrinseca, test attivazione via intrinseca, test attivazione intrinseca con eparinasi per l’esclusione dell’effetto dell’eparina, test attivazione della via estrinseca in presenza dell’inibitore delle piastrine, test attivazione della via estrinseca contenente antifibrinolitico. Fornitura di controlli di qualità su due livelli per la valutazione della corretta funzionalità e conservazione dei reagenti</t>
  </si>
  <si>
    <t>Filtri tessili per container per la sterilizzazione a vapore in autoclave, disponibii in forma quadrata o rettangolare, senza piombo
Conformi con le normative UNI EN 868-2 e ISO 11607-1 Classe 1 - misura 54x24 cm circa</t>
  </si>
  <si>
    <t>Lacci non assorbibili in silicone di grado medicale radiopaco, sterili, non montati, confezionati in coppia, vari colori
Colori: almeno bianco, rosso, blu e giallo
Misure: diametro mm 1,3 x lunghezza cm 45 circa
diametro mm 2 x lunghezza cm 45 circa</t>
  </si>
  <si>
    <t>Tubi di drenaggio addominali, sterili in materiale PVC, con fori di aspirazione, raccordabili a buste di raccolta con connettori, il calibro del drenaggi da 12 a 36 FR.</t>
  </si>
  <si>
    <t>Set per il cateterismo venoso centrale con  metodo seldinger costituito da: catetere in poliuretano termosensibile con prolunghe munite di clamp, centimetrato  su tutta la lunghezza, con punta morbida atraumatica, guida a J con dispositivo spingiguida, siringa Luer-Lock, aletta di fissaggio, ago introduttore, dilatatore, bisturi.
Nei modelli:  Bilume Fr. 5,  6 ,   Fr. 7 ,   Fr. 8,     Lunghezze   cm. 15 e 20 circa</t>
  </si>
  <si>
    <t xml:space="preserve">Sistema venoso centrale totalmente impiantabile per infusione di chemioterapici con possibilità d'infusione di mezzo di contrasto ad alta pressione (minimo 300 psi 5 ml/sec) per procedure TAC composto da:
- camera impiantabile (port) in titanio e altro rivestimento biocompatibile, a profilo standard.
- catetere in poliuretano 6-7 Fr.max, punta aperta; Camera impiantabile e catetere devono essere forniti in unico set sterile completo di tutti gli accessori per l’introduzione percutanea seldinger, compreso un introduttore peel-away e tunnellizatore.
</t>
  </si>
  <si>
    <t xml:space="preserve">Catetere venoso centrale ad inserimento periferico (Picc), in poliuretano rivestito con clorexidina diacetata, ad elevato effetto antibatterico e antitrombotico, da 1 a 3 lumi, diametro catetere da 4,5 a 6 FR, lunghezza 40,50,55 cm., resistente alle alte pressioni, punta morbida e sistema avanzamento guida con una sola mano; fornito in set completo di accessori per impianto e per la massima barriera sterile.
</t>
  </si>
  <si>
    <t>Catetere venoso periferico in PUR di ultima generazione, power Injectable, di lunghezza da 8cm a 10 cm circa e calibro da 18G a 22G, comprendente ago, filo guida in nitinol e catetere.</t>
  </si>
  <si>
    <t>sacche per raccolta urine sterili a circuito chiuso :in pvc neutro e trasparente , bordi con doppia saldatura , valvola antireflusso ,capacita' 2000/2500 ml ,graduate ,preferibilmente in entrambi i lati ,ogni 25 ml fino ai primi 100 ml e successivamente ogni 100 ml ;dotate di sistema robusto , per essere appese al letto con garanzia di stabilita' devono avere il rubinetto di scarico ,a perfetta tenuta , facilmente manovrabile ;tubo lungo 90-120 cm circa , flessibile ,senza memoria ,diametro adeguato ,raccordo cono-catetere universale e capsula di copertura ;a circuito chiuso con camera di gocciolamento munita di filtro antibatterico idrofobico e punto di prelievo dei campioni di urina, tubo di scarico raccordabile con le sacche raccolta urina. In confezione singola sterili.</t>
  </si>
  <si>
    <t>Sacca non sterile, realizzata in PVC medicale o altro materiale analogo, atossico, trasparente, robusta con margini che consenta una perfetta tenuta del peso massimo, capacità di circa 2000 ml/2500 ml, con scala graduata di facile lettura,                                                                                                                                                                                   dotata di valvola antireflusso e pratico sistema di svuotamento (rubinetto)  dotata di idoneo e maneggevole aggancio al letto e/o dotata di fori preformati per aggancio al supporto al letto, dotata di tubo collettore di lunghezza 90/130 cm circa , trasparente, morbido ed elastico, non collabente, connessione rigida alla sacca che ne eviti il piegamento dotata di connettore catetere universale con copertura di protezione in confezione multipla, monouso.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</si>
</sst>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00&quot; €&quot;"/>
    <numFmt numFmtId="165" formatCode="&quot;€ &quot;#,##0.0;&quot;-€ &quot;#,##0.0"/>
    <numFmt numFmtId="166" formatCode="&quot;€ &quot;#,##0.00;[Red]&quot;€ &quot;#,##0.00"/>
    <numFmt numFmtId="167" formatCode="&quot;€ &quot;#,##0.00"/>
    <numFmt numFmtId="168" formatCode="&quot;€ &quot;#,##0.00;&quot;-€ &quot;#,##0.00"/>
    <numFmt numFmtId="169" formatCode="#,##0.#####"/>
  </numFmts>
  <fonts count="33">
    <font>
      <sz val="10"/>
      <color rgb="FF000000"/>
      <name val="Arial"/>
      <family val="2"/>
    </font>
    <font>
      <b/>
      <sz val="10"/>
      <color rgb="FF000000"/>
      <name val="Arial"/>
      <family val="2"/>
    </font>
    <font>
      <b/>
      <sz val="10"/>
      <color rgb="FFFFFFFF"/>
      <name val="Arial"/>
      <family val="2"/>
    </font>
    <font>
      <sz val="10"/>
      <color rgb="FFFF0000"/>
      <name val="Arial"/>
      <family val="2"/>
    </font>
    <font>
      <i/>
      <sz val="10"/>
      <color rgb="FF808080"/>
      <name val="Arial"/>
      <family val="2"/>
    </font>
    <font>
      <sz val="10"/>
      <color rgb="FF008000"/>
      <name val="Arial"/>
      <family val="2"/>
    </font>
    <font>
      <b/>
      <sz val="24"/>
      <color rgb="FF000000"/>
      <name val="Arial"/>
      <family val="2"/>
    </font>
    <font>
      <b/>
      <sz val="18"/>
      <color rgb="FF000000"/>
      <name val="Arial"/>
      <family val="2"/>
    </font>
    <font>
      <b/>
      <sz val="12"/>
      <color rgb="FF000000"/>
      <name val="Arial"/>
      <family val="2"/>
    </font>
    <font>
      <u/>
      <sz val="10"/>
      <color rgb="FF0000FF"/>
      <name val="Arial"/>
      <family val="2"/>
    </font>
    <font>
      <sz val="10"/>
      <color rgb="FF993300"/>
      <name val="Arial"/>
      <family val="2"/>
    </font>
    <font>
      <sz val="10"/>
      <color rgb="FF333333"/>
      <name val="Arial"/>
      <family val="2"/>
    </font>
    <font>
      <b/>
      <i/>
      <u/>
      <sz val="10"/>
      <color rgb="FF000000"/>
      <name val="Arial"/>
      <family val="2"/>
    </font>
    <font>
      <sz val="12"/>
      <color rgb="FF000000"/>
      <name val="Arial"/>
      <family val="2"/>
    </font>
    <font>
      <b/>
      <sz val="14"/>
      <color rgb="FF000000"/>
      <name val="Arial"/>
      <family val="2"/>
    </font>
    <font>
      <b/>
      <sz val="16"/>
      <color rgb="FF000000"/>
      <name val="Arial"/>
      <family val="2"/>
    </font>
    <font>
      <b/>
      <sz val="20"/>
      <color rgb="FF000000"/>
      <name val="Liberation Sans1"/>
    </font>
    <font>
      <sz val="14"/>
      <color rgb="FF000000"/>
      <name val="Arial"/>
      <family val="2"/>
    </font>
    <font>
      <sz val="11"/>
      <color rgb="FF000000"/>
      <name val="Calibri"/>
      <family val="2"/>
    </font>
    <font>
      <sz val="12"/>
      <color rgb="FF000000"/>
      <name val="Calibri"/>
      <family val="2"/>
    </font>
    <font>
      <b/>
      <sz val="11"/>
      <color rgb="FF000000"/>
      <name val="Calibri"/>
      <family val="2"/>
    </font>
    <font>
      <sz val="10"/>
      <color rgb="FF000000"/>
      <name val="Georgia"/>
      <family val="1"/>
    </font>
    <font>
      <sz val="10"/>
      <color rgb="FF000000"/>
      <name val="Times New Roman"/>
      <family val="1"/>
    </font>
    <font>
      <b/>
      <sz val="14"/>
      <color rgb="FF000000"/>
      <name val="Calibri"/>
      <family val="2"/>
    </font>
    <font>
      <b/>
      <sz val="13"/>
      <color rgb="FF000000"/>
      <name val="Arial"/>
      <family val="2"/>
    </font>
    <font>
      <sz val="8"/>
      <color rgb="FF000000"/>
      <name val="Calibri"/>
      <family val="2"/>
    </font>
    <font>
      <b/>
      <sz val="8"/>
      <color rgb="FF000000"/>
      <name val="Calibri"/>
      <family val="2"/>
    </font>
    <font>
      <sz val="11"/>
      <color rgb="FF000000"/>
      <name val="Times New Roman"/>
      <family val="1"/>
    </font>
    <font>
      <sz val="10"/>
      <color rgb="FF000000"/>
      <name val="Calibri"/>
      <family val="2"/>
    </font>
    <font>
      <u/>
      <sz val="10"/>
      <color rgb="FF000000"/>
      <name val="Arial"/>
      <family val="2"/>
    </font>
    <font>
      <sz val="11.1"/>
      <color rgb="FF000000"/>
      <name val="Calibri"/>
      <family val="2"/>
    </font>
    <font>
      <sz val="10"/>
      <color rgb="FF000000"/>
      <name val="Arial"/>
      <family val="2"/>
    </font>
    <font>
      <b/>
      <sz val="14"/>
      <color theme="1"/>
      <name val="Arial"/>
      <family val="2"/>
    </font>
  </fonts>
  <fills count="9">
    <fill>
      <patternFill patternType="none"/>
    </fill>
    <fill>
      <patternFill patternType="gray125"/>
    </fill>
    <fill>
      <patternFill patternType="solid">
        <fgColor rgb="FF000000"/>
        <bgColor rgb="FF003300"/>
      </patternFill>
    </fill>
    <fill>
      <patternFill patternType="solid">
        <fgColor rgb="FF808080"/>
        <bgColor rgb="FF969696"/>
      </patternFill>
    </fill>
    <fill>
      <patternFill patternType="solid">
        <fgColor rgb="FFC0C0C0"/>
        <bgColor rgb="FFCCCCFF"/>
      </patternFill>
    </fill>
    <fill>
      <patternFill patternType="solid">
        <fgColor rgb="FFFF8080"/>
        <bgColor rgb="FFFF99CC"/>
      </patternFill>
    </fill>
    <fill>
      <patternFill patternType="solid">
        <fgColor rgb="FFFF0000"/>
        <bgColor rgb="FF993300"/>
      </patternFill>
    </fill>
    <fill>
      <patternFill patternType="solid">
        <fgColor rgb="FFCCFFCC"/>
        <bgColor rgb="FFCCFFFF"/>
      </patternFill>
    </fill>
    <fill>
      <patternFill patternType="solid">
        <fgColor rgb="FFFFFFCC"/>
        <bgColor rgb="FFFFFFFF"/>
      </patternFill>
    </fill>
  </fills>
  <borders count="3">
    <border>
      <left/>
      <right/>
      <top/>
      <bottom/>
      <diagonal/>
    </border>
    <border>
      <left style="thin">
        <color rgb="FF808080"/>
      </left>
      <right style="thin">
        <color rgb="FF808080"/>
      </right>
      <top style="thin">
        <color rgb="FF808080"/>
      </top>
      <bottom style="thin">
        <color rgb="FF808080"/>
      </bottom>
      <diagonal/>
    </border>
    <border>
      <left style="thin">
        <color auto="1"/>
      </left>
      <right style="thin">
        <color auto="1"/>
      </right>
      <top style="thin">
        <color auto="1"/>
      </top>
      <bottom style="thin">
        <color auto="1"/>
      </bottom>
      <diagonal/>
    </border>
  </borders>
  <cellStyleXfs count="21">
    <xf numFmtId="0" fontId="0" fillId="0" borderId="0"/>
    <xf numFmtId="9" fontId="31" fillId="0" borderId="0"/>
    <xf numFmtId="0" fontId="1" fillId="0" borderId="0"/>
    <xf numFmtId="0" fontId="2" fillId="2" borderId="0"/>
    <xf numFmtId="0" fontId="2" fillId="3" borderId="0"/>
    <xf numFmtId="0" fontId="1" fillId="4" borderId="0"/>
    <xf numFmtId="0" fontId="3" fillId="5" borderId="0"/>
    <xf numFmtId="0" fontId="2" fillId="6" borderId="0"/>
    <xf numFmtId="0" fontId="4" fillId="0" borderId="0"/>
    <xf numFmtId="0" fontId="5" fillId="7" borderId="0"/>
    <xf numFmtId="0" fontId="6" fillId="0" borderId="0"/>
    <xf numFmtId="0" fontId="7" fillId="0" borderId="0"/>
    <xf numFmtId="0" fontId="8" fillId="0" borderId="0"/>
    <xf numFmtId="0" fontId="9" fillId="0" borderId="0"/>
    <xf numFmtId="0" fontId="10" fillId="8" borderId="0"/>
    <xf numFmtId="0" fontId="11" fillId="8" borderId="1"/>
    <xf numFmtId="0" fontId="12" fillId="0" borderId="0"/>
    <xf numFmtId="0" fontId="31" fillId="0" borderId="0"/>
    <xf numFmtId="0" fontId="31" fillId="0" borderId="0"/>
    <xf numFmtId="0" fontId="3" fillId="0" borderId="0"/>
    <xf numFmtId="0" fontId="18" fillId="0" borderId="0"/>
  </cellStyleXfs>
  <cellXfs count="90">
    <xf numFmtId="0" fontId="0" fillId="0" borderId="0" xfId="0"/>
    <xf numFmtId="0" fontId="0" fillId="0" borderId="2" xfId="0" applyBorder="1"/>
    <xf numFmtId="0" fontId="8" fillId="0" borderId="2" xfId="0" applyFont="1" applyBorder="1" applyAlignment="1">
      <alignment horizontal="center"/>
    </xf>
    <xf numFmtId="0" fontId="0" fillId="0" borderId="2" xfId="0" applyBorder="1" applyAlignment="1">
      <alignment horizontal="left" vertical="top"/>
    </xf>
    <xf numFmtId="165" fontId="14" fillId="0" borderId="2" xfId="0" applyNumberFormat="1" applyFont="1" applyBorder="1" applyAlignment="1">
      <alignment horizontal="center" vertical="center"/>
    </xf>
    <xf numFmtId="0" fontId="1" fillId="0" borderId="2" xfId="0" applyFont="1" applyBorder="1"/>
    <xf numFmtId="0" fontId="15" fillId="0" borderId="2" xfId="0" applyFont="1" applyBorder="1" applyAlignment="1">
      <alignment horizontal="center" vertical="center" wrapText="1"/>
    </xf>
    <xf numFmtId="1" fontId="14" fillId="0" borderId="2" xfId="0" applyNumberFormat="1" applyFont="1" applyBorder="1" applyAlignment="1">
      <alignment horizontal="center" vertical="center" wrapText="1"/>
    </xf>
    <xf numFmtId="164" fontId="14" fillId="0" borderId="2" xfId="0" applyNumberFormat="1" applyFont="1" applyBorder="1" applyAlignment="1">
      <alignment horizontal="center" vertical="center" wrapText="1"/>
    </xf>
    <xf numFmtId="0" fontId="14" fillId="0" borderId="2" xfId="0" applyFont="1" applyBorder="1" applyAlignment="1">
      <alignment horizontal="center" vertical="center"/>
    </xf>
    <xf numFmtId="0" fontId="14" fillId="0" borderId="2" xfId="0" applyFont="1" applyBorder="1"/>
    <xf numFmtId="0" fontId="8" fillId="0" borderId="2" xfId="0" applyFont="1" applyBorder="1" applyAlignment="1">
      <alignment vertical="center" wrapText="1"/>
    </xf>
    <xf numFmtId="0" fontId="1" fillId="0" borderId="2" xfId="0" applyFont="1" applyBorder="1" applyAlignment="1">
      <alignment horizontal="center"/>
    </xf>
    <xf numFmtId="0" fontId="0" fillId="0" borderId="2" xfId="0" applyBorder="1" applyAlignment="1">
      <alignment horizontal="left" vertical="top" wrapText="1"/>
    </xf>
    <xf numFmtId="164" fontId="14" fillId="0" borderId="2" xfId="0" applyNumberFormat="1" applyFont="1" applyBorder="1" applyAlignment="1">
      <alignment horizontal="center" vertical="center"/>
    </xf>
    <xf numFmtId="1" fontId="14" fillId="0" borderId="2" xfId="0" applyNumberFormat="1" applyFont="1" applyBorder="1" applyAlignment="1">
      <alignment horizontal="center" vertical="center"/>
    </xf>
    <xf numFmtId="0" fontId="0" fillId="0" borderId="2" xfId="0" applyBorder="1" applyAlignment="1">
      <alignment vertical="center" wrapText="1"/>
    </xf>
    <xf numFmtId="0" fontId="0" fillId="0" borderId="2" xfId="0" applyBorder="1" applyAlignment="1">
      <alignment horizontal="left" vertical="center" wrapText="1"/>
    </xf>
    <xf numFmtId="0" fontId="8" fillId="0" borderId="2" xfId="0" applyFont="1" applyBorder="1" applyAlignment="1">
      <alignment horizontal="center" wrapText="1"/>
    </xf>
    <xf numFmtId="0" fontId="17" fillId="0" borderId="2" xfId="0" applyFont="1" applyBorder="1"/>
    <xf numFmtId="0" fontId="8" fillId="0" borderId="2" xfId="0" applyFont="1" applyBorder="1" applyAlignment="1">
      <alignment vertical="center"/>
    </xf>
    <xf numFmtId="0" fontId="14" fillId="0" borderId="2" xfId="0" applyFont="1" applyBorder="1" applyAlignment="1">
      <alignment horizontal="center" vertical="center" wrapText="1"/>
    </xf>
    <xf numFmtId="0" fontId="14" fillId="0" borderId="2" xfId="0" applyFont="1" applyBorder="1" applyAlignment="1">
      <alignment horizontal="center"/>
    </xf>
    <xf numFmtId="1" fontId="14" fillId="0" borderId="2" xfId="1" applyNumberFormat="1" applyFont="1" applyBorder="1" applyAlignment="1">
      <alignment horizontal="center" vertical="center"/>
    </xf>
    <xf numFmtId="164" fontId="14" fillId="0" borderId="2" xfId="1" applyNumberFormat="1" applyFont="1" applyBorder="1" applyAlignment="1">
      <alignment horizontal="center" vertical="center"/>
    </xf>
    <xf numFmtId="164" fontId="14" fillId="0" borderId="2" xfId="0" applyNumberFormat="1" applyFont="1" applyBorder="1" applyAlignment="1">
      <alignment horizontal="center"/>
    </xf>
    <xf numFmtId="164" fontId="0" fillId="0" borderId="2" xfId="0" applyNumberFormat="1" applyBorder="1"/>
    <xf numFmtId="0" fontId="21" fillId="0" borderId="2" xfId="0" applyFont="1" applyBorder="1" applyAlignment="1">
      <alignment horizontal="left" vertical="top" wrapText="1"/>
    </xf>
    <xf numFmtId="0" fontId="8" fillId="0" borderId="2" xfId="0" applyFont="1" applyBorder="1"/>
    <xf numFmtId="166" fontId="18" fillId="0" borderId="2" xfId="0" applyNumberFormat="1" applyFont="1" applyBorder="1" applyAlignment="1">
      <alignment horizontal="center"/>
    </xf>
    <xf numFmtId="167" fontId="1" fillId="0" borderId="2" xfId="0" applyNumberFormat="1" applyFont="1" applyBorder="1" applyAlignment="1">
      <alignment horizontal="center" vertical="center"/>
    </xf>
    <xf numFmtId="0" fontId="8" fillId="0" borderId="2" xfId="0" applyFont="1" applyBorder="1" applyAlignment="1">
      <alignment horizontal="left" vertical="top" wrapText="1"/>
    </xf>
    <xf numFmtId="0" fontId="0" fillId="0" borderId="2" xfId="0" applyBorder="1" applyAlignment="1">
      <alignment wrapText="1"/>
    </xf>
    <xf numFmtId="168" fontId="14" fillId="0" borderId="2" xfId="0" applyNumberFormat="1" applyFont="1" applyBorder="1" applyAlignment="1">
      <alignment horizontal="center" vertical="center"/>
    </xf>
    <xf numFmtId="169" fontId="0" fillId="0" borderId="2" xfId="0" applyNumberFormat="1" applyBorder="1"/>
    <xf numFmtId="0" fontId="20" fillId="0" borderId="2" xfId="0" applyFont="1" applyBorder="1" applyAlignment="1">
      <alignment horizontal="center"/>
    </xf>
    <xf numFmtId="0" fontId="18" fillId="0" borderId="2" xfId="0" applyFont="1" applyBorder="1" applyAlignment="1">
      <alignment horizontal="justify" vertical="top"/>
    </xf>
    <xf numFmtId="0" fontId="23" fillId="0" borderId="2" xfId="0" applyFont="1" applyBorder="1" applyAlignment="1">
      <alignment horizontal="center" vertical="center" wrapText="1"/>
    </xf>
    <xf numFmtId="0" fontId="0" fillId="0" borderId="2" xfId="0" applyBorder="1" applyAlignment="1">
      <alignment horizontal="left" vertical="center"/>
    </xf>
    <xf numFmtId="0" fontId="24" fillId="0" borderId="2" xfId="0" applyFont="1" applyBorder="1" applyAlignment="1">
      <alignment horizontal="center"/>
    </xf>
    <xf numFmtId="167" fontId="25" fillId="0" borderId="2" xfId="0" applyNumberFormat="1" applyFont="1" applyBorder="1"/>
    <xf numFmtId="0" fontId="25" fillId="0" borderId="2" xfId="0" applyFont="1" applyBorder="1"/>
    <xf numFmtId="0" fontId="25" fillId="0" borderId="2" xfId="0" applyFont="1" applyBorder="1" applyAlignment="1">
      <alignment horizontal="center"/>
    </xf>
    <xf numFmtId="0" fontId="26" fillId="0" borderId="2" xfId="0" applyFont="1" applyBorder="1" applyAlignment="1">
      <alignment horizontal="center"/>
    </xf>
    <xf numFmtId="0" fontId="25" fillId="0" borderId="2" xfId="0" applyFont="1" applyBorder="1" applyAlignment="1">
      <alignment vertical="center"/>
    </xf>
    <xf numFmtId="0" fontId="11" fillId="0" borderId="2" xfId="0" applyFont="1" applyBorder="1" applyAlignment="1">
      <alignment wrapText="1"/>
    </xf>
    <xf numFmtId="0" fontId="27" fillId="0" borderId="2" xfId="0" applyFont="1" applyBorder="1" applyAlignment="1">
      <alignment horizontal="left" vertical="center" wrapText="1"/>
    </xf>
    <xf numFmtId="0" fontId="28" fillId="0" borderId="2" xfId="0" applyFont="1" applyBorder="1" applyAlignment="1">
      <alignment horizontal="left" vertical="top" wrapText="1"/>
    </xf>
    <xf numFmtId="0" fontId="0" fillId="0" borderId="2" xfId="0" applyBorder="1" applyAlignment="1">
      <alignment vertical="top" wrapText="1"/>
    </xf>
    <xf numFmtId="0" fontId="18" fillId="0" borderId="2" xfId="0" applyFont="1" applyBorder="1" applyAlignment="1">
      <alignment vertical="center" wrapText="1"/>
    </xf>
    <xf numFmtId="0" fontId="19" fillId="0" borderId="2" xfId="0" applyFont="1" applyBorder="1" applyAlignment="1">
      <alignment vertical="center" wrapText="1"/>
    </xf>
    <xf numFmtId="0" fontId="19" fillId="0" borderId="2" xfId="0" applyFont="1" applyBorder="1" applyAlignment="1">
      <alignment horizontal="left" vertical="center" wrapText="1"/>
    </xf>
    <xf numFmtId="0" fontId="19" fillId="0" borderId="2" xfId="0" applyFont="1" applyBorder="1" applyAlignment="1">
      <alignment wrapText="1"/>
    </xf>
    <xf numFmtId="0" fontId="28" fillId="0" borderId="2" xfId="0" applyFont="1" applyBorder="1" applyAlignment="1">
      <alignment vertical="center" wrapText="1"/>
    </xf>
    <xf numFmtId="0" fontId="27" fillId="0" borderId="2" xfId="0" applyFont="1" applyBorder="1" applyAlignment="1">
      <alignment vertical="center" wrapText="1"/>
    </xf>
    <xf numFmtId="0" fontId="28" fillId="0" borderId="2" xfId="0" applyFont="1" applyBorder="1" applyAlignment="1">
      <alignment wrapText="1"/>
    </xf>
    <xf numFmtId="0" fontId="21" fillId="0" borderId="2" xfId="0" applyFont="1" applyBorder="1" applyAlignment="1">
      <alignment horizontal="left" wrapText="1"/>
    </xf>
    <xf numFmtId="0" fontId="19" fillId="0" borderId="2" xfId="0" applyFont="1" applyBorder="1" applyAlignment="1">
      <alignment vertical="top" wrapText="1"/>
    </xf>
    <xf numFmtId="168" fontId="14" fillId="0" borderId="2" xfId="0" applyNumberFormat="1" applyFont="1" applyBorder="1" applyAlignment="1">
      <alignment horizontal="center" vertical="center" wrapText="1"/>
    </xf>
    <xf numFmtId="168" fontId="14" fillId="0" borderId="2" xfId="1" applyNumberFormat="1" applyFont="1" applyBorder="1" applyAlignment="1">
      <alignment horizontal="center" vertical="center"/>
    </xf>
    <xf numFmtId="168" fontId="0" fillId="0" borderId="2" xfId="0" applyNumberFormat="1" applyBorder="1"/>
    <xf numFmtId="168" fontId="25" fillId="0" borderId="2" xfId="0" applyNumberFormat="1" applyFont="1" applyBorder="1"/>
    <xf numFmtId="168" fontId="25" fillId="0" borderId="2" xfId="0" applyNumberFormat="1" applyFont="1" applyBorder="1" applyAlignment="1">
      <alignment vertical="center"/>
    </xf>
    <xf numFmtId="0" fontId="8" fillId="0" borderId="2" xfId="0" applyFont="1" applyBorder="1" applyAlignment="1">
      <alignment horizontal="center" vertical="center"/>
    </xf>
    <xf numFmtId="0" fontId="7" fillId="0" borderId="2" xfId="0" applyFont="1" applyBorder="1" applyAlignment="1">
      <alignment horizontal="center" vertical="center"/>
    </xf>
    <xf numFmtId="0" fontId="13" fillId="0" borderId="2" xfId="0" applyFont="1" applyBorder="1" applyAlignment="1">
      <alignment horizontal="center" vertical="center"/>
    </xf>
    <xf numFmtId="0" fontId="13" fillId="0" borderId="2" xfId="0" applyFont="1" applyBorder="1" applyAlignment="1">
      <alignment horizontal="center" vertical="center" wrapText="1"/>
    </xf>
    <xf numFmtId="0" fontId="13" fillId="0" borderId="2" xfId="0" applyFont="1" applyBorder="1" applyAlignment="1">
      <alignment vertical="center"/>
    </xf>
    <xf numFmtId="0" fontId="20" fillId="0" borderId="2" xfId="0" applyFont="1" applyBorder="1" applyAlignment="1">
      <alignment horizontal="center" vertical="center"/>
    </xf>
    <xf numFmtId="0" fontId="8" fillId="0" borderId="2" xfId="0" applyFont="1" applyBorder="1" applyAlignment="1">
      <alignment horizontal="left" vertical="center" wrapText="1"/>
    </xf>
    <xf numFmtId="0" fontId="18" fillId="0" borderId="2" xfId="0" applyFont="1" applyBorder="1" applyAlignment="1">
      <alignment horizontal="justify" vertical="center"/>
    </xf>
    <xf numFmtId="0" fontId="20" fillId="0" borderId="2" xfId="0" applyFont="1" applyBorder="1" applyAlignment="1">
      <alignment vertical="center" wrapText="1"/>
    </xf>
    <xf numFmtId="0" fontId="0" fillId="0" borderId="2" xfId="0" applyBorder="1" applyAlignment="1">
      <alignment horizontal="center" vertical="center"/>
    </xf>
    <xf numFmtId="0" fontId="20" fillId="0" borderId="2" xfId="0" applyFont="1" applyBorder="1" applyAlignment="1">
      <alignment horizontal="center" vertical="center" wrapText="1"/>
    </xf>
    <xf numFmtId="164" fontId="22" fillId="0" borderId="2" xfId="0" applyNumberFormat="1" applyFont="1" applyBorder="1" applyAlignment="1">
      <alignment horizontal="center" vertical="center"/>
    </xf>
    <xf numFmtId="0" fontId="0" fillId="0" borderId="2" xfId="20" applyFont="1" applyBorder="1" applyAlignment="1">
      <alignment horizontal="left" vertical="center" wrapText="1"/>
    </xf>
    <xf numFmtId="0" fontId="0" fillId="0" borderId="2" xfId="20" applyFont="1" applyBorder="1" applyAlignment="1">
      <alignment horizontal="left" vertical="top"/>
    </xf>
    <xf numFmtId="164" fontId="25" fillId="0" borderId="2" xfId="0" applyNumberFormat="1" applyFont="1" applyBorder="1"/>
    <xf numFmtId="0" fontId="11" fillId="0" borderId="2" xfId="0" applyFont="1" applyBorder="1" applyAlignment="1">
      <alignment horizontal="left" vertical="top" wrapText="1"/>
    </xf>
    <xf numFmtId="0" fontId="25" fillId="0" borderId="0" xfId="0" applyFont="1"/>
    <xf numFmtId="0" fontId="8" fillId="0" borderId="0" xfId="0" applyFont="1" applyAlignment="1">
      <alignment horizontal="center"/>
    </xf>
    <xf numFmtId="0" fontId="13" fillId="0" borderId="0" xfId="0" applyFont="1" applyAlignment="1">
      <alignment horizontal="center" vertical="center"/>
    </xf>
    <xf numFmtId="1" fontId="14" fillId="0" borderId="0" xfId="0" applyNumberFormat="1" applyFont="1" applyAlignment="1">
      <alignment horizontal="center" vertical="center"/>
    </xf>
    <xf numFmtId="164" fontId="14" fillId="0" borderId="0" xfId="0" applyNumberFormat="1" applyFont="1" applyAlignment="1">
      <alignment horizontal="center" vertical="center"/>
    </xf>
    <xf numFmtId="168" fontId="14" fillId="0" borderId="0" xfId="0" applyNumberFormat="1" applyFont="1" applyAlignment="1">
      <alignment horizontal="center" vertical="center"/>
    </xf>
    <xf numFmtId="0" fontId="1" fillId="0" borderId="0" xfId="0" applyFont="1"/>
    <xf numFmtId="0" fontId="0" fillId="0" borderId="0" xfId="0" applyAlignment="1">
      <alignment horizontal="left" vertical="top"/>
    </xf>
    <xf numFmtId="1" fontId="32" fillId="0" borderId="2" xfId="0" applyNumberFormat="1" applyFont="1" applyBorder="1" applyAlignment="1">
      <alignment horizontal="center" vertical="center"/>
    </xf>
    <xf numFmtId="0" fontId="0" fillId="0" borderId="2" xfId="0" applyBorder="1"/>
    <xf numFmtId="0" fontId="16" fillId="0" borderId="2" xfId="0" applyFont="1" applyBorder="1" applyAlignment="1">
      <alignment horizontal="center" vertical="center" wrapText="1"/>
    </xf>
  </cellXfs>
  <cellStyles count="21">
    <cellStyle name="Avviso" xfId="19" xr:uid="{00000000-0005-0000-0000-000017000000}"/>
    <cellStyle name="Buono" xfId="9" xr:uid="{00000000-0005-0000-0000-00000D000000}"/>
    <cellStyle name="Collegamento ipertestuale" xfId="13" xr:uid="{00000000-0005-0000-0000-000011000000}"/>
    <cellStyle name="Enfasi" xfId="2" xr:uid="{00000000-0005-0000-0000-000006000000}"/>
    <cellStyle name="Enfasi 1" xfId="3" xr:uid="{00000000-0005-0000-0000-000007000000}"/>
    <cellStyle name="Enfasi 2" xfId="4" xr:uid="{00000000-0005-0000-0000-000008000000}"/>
    <cellStyle name="Enfasi 3" xfId="5" xr:uid="{00000000-0005-0000-0000-000009000000}"/>
    <cellStyle name="Errore" xfId="7" xr:uid="{00000000-0005-0000-0000-00000B000000}"/>
    <cellStyle name="Excel Built-in Normal" xfId="20" xr:uid="{00000000-0005-0000-0000-000018000000}"/>
    <cellStyle name="Neutro" xfId="14" xr:uid="{00000000-0005-0000-0000-000012000000}"/>
    <cellStyle name="Non buono" xfId="6" xr:uid="{00000000-0005-0000-0000-00000A000000}"/>
    <cellStyle name="Normale" xfId="0" builtinId="0"/>
    <cellStyle name="Nota" xfId="15" xr:uid="{00000000-0005-0000-0000-000013000000}"/>
    <cellStyle name="Nota a piè di pagina" xfId="8" xr:uid="{00000000-0005-0000-0000-00000C000000}"/>
    <cellStyle name="Percentuale" xfId="1" builtinId="5"/>
    <cellStyle name="Risultato" xfId="16" xr:uid="{00000000-0005-0000-0000-000014000000}"/>
    <cellStyle name="Stato" xfId="17" xr:uid="{00000000-0005-0000-0000-000015000000}"/>
    <cellStyle name="Testo" xfId="18" xr:uid="{00000000-0005-0000-0000-000016000000}"/>
    <cellStyle name="Titolo" xfId="10" xr:uid="{00000000-0005-0000-0000-00000E000000}"/>
    <cellStyle name="Titolo 1" xfId="11" xr:uid="{00000000-0005-0000-0000-00000F000000}"/>
    <cellStyle name="Titolo 2" xfId="12" xr:uid="{00000000-0005-0000-0000-000010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a:ea typeface="DejaVu Sans"/>
        <a:cs typeface="DejaVu Sans"/>
      </a:majorFont>
      <a:minorFont>
        <a:latin typeface="Arial"/>
        <a:ea typeface="DejaVu Sans"/>
        <a:cs typeface="DejaVu Sans"/>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W63684"/>
  <sheetViews>
    <sheetView zoomScale="71" zoomScaleNormal="71" workbookViewId="0">
      <selection activeCell="C13" sqref="C13"/>
    </sheetView>
  </sheetViews>
  <sheetFormatPr defaultColWidth="9.42578125" defaultRowHeight="18" customHeight="1"/>
  <cols>
    <col min="1" max="1" width="7.5703125" style="80" customWidth="1"/>
    <col min="2" max="2" width="3.7109375" style="81" customWidth="1"/>
    <col min="3" max="3" width="121.7109375" style="86" customWidth="1"/>
    <col min="4" max="4" width="18.85546875" style="82" customWidth="1"/>
    <col min="5" max="6" width="17.7109375" style="82" customWidth="1"/>
    <col min="7" max="7" width="26.5703125" style="83" customWidth="1"/>
    <col min="8" max="10" width="19" style="84" customWidth="1"/>
    <col min="11" max="11" width="15.140625" customWidth="1"/>
    <col min="12" max="12" width="16" style="85" customWidth="1"/>
    <col min="13" max="13" width="22.42578125" customWidth="1"/>
  </cols>
  <sheetData>
    <row r="1" spans="1:13" ht="60.75">
      <c r="A1" s="2" t="s">
        <v>0</v>
      </c>
      <c r="B1" s="65"/>
      <c r="C1" s="6" t="s">
        <v>1</v>
      </c>
      <c r="D1" s="15"/>
      <c r="E1" s="15"/>
      <c r="F1" s="15"/>
      <c r="G1" s="14"/>
      <c r="H1" s="33"/>
      <c r="I1" s="33"/>
      <c r="J1" s="33"/>
      <c r="K1" s="1"/>
      <c r="L1" s="5"/>
      <c r="M1" s="1"/>
    </row>
    <row r="2" spans="1:13" ht="18" customHeight="1">
      <c r="A2" s="89" t="s">
        <v>2</v>
      </c>
      <c r="B2" s="89"/>
      <c r="C2" s="89"/>
      <c r="D2" s="89"/>
      <c r="E2" s="89"/>
      <c r="F2" s="89"/>
      <c r="G2" s="89"/>
      <c r="H2" s="89"/>
      <c r="I2" s="89"/>
      <c r="J2" s="89"/>
      <c r="K2" s="89"/>
      <c r="L2" s="89"/>
      <c r="M2" s="89"/>
    </row>
    <row r="3" spans="1:13" ht="96.75" customHeight="1">
      <c r="A3" s="2" t="s">
        <v>3</v>
      </c>
      <c r="B3" s="63"/>
      <c r="C3" s="64" t="s">
        <v>4</v>
      </c>
      <c r="D3" s="7" t="s">
        <v>5</v>
      </c>
      <c r="E3" s="7" t="s">
        <v>6</v>
      </c>
      <c r="F3" s="7" t="s">
        <v>7</v>
      </c>
      <c r="G3" s="8" t="s">
        <v>8</v>
      </c>
      <c r="H3" s="58" t="s">
        <v>9</v>
      </c>
      <c r="I3" s="58" t="s">
        <v>10</v>
      </c>
      <c r="J3" s="58" t="s">
        <v>11</v>
      </c>
      <c r="K3" s="9" t="s">
        <v>12</v>
      </c>
      <c r="L3" s="9" t="s">
        <v>13</v>
      </c>
      <c r="M3" s="9" t="s">
        <v>14</v>
      </c>
    </row>
    <row r="4" spans="1:13">
      <c r="A4" s="2"/>
      <c r="B4" s="65"/>
      <c r="C4" s="13"/>
      <c r="D4" s="15"/>
      <c r="E4" s="15"/>
      <c r="F4" s="15"/>
      <c r="G4" s="14"/>
      <c r="H4" s="33"/>
      <c r="I4" s="33"/>
      <c r="J4" s="33"/>
      <c r="K4" s="1"/>
      <c r="L4" s="10"/>
      <c r="M4" s="1"/>
    </row>
    <row r="5" spans="1:13" ht="30" customHeight="1">
      <c r="A5" s="2">
        <v>1</v>
      </c>
      <c r="B5" s="65"/>
      <c r="C5" s="11" t="s">
        <v>15</v>
      </c>
      <c r="D5" s="15"/>
      <c r="E5" s="15"/>
      <c r="F5" s="15"/>
      <c r="G5" s="14"/>
      <c r="H5" s="33">
        <f>D6*G6+D7+G7</f>
        <v>53035</v>
      </c>
      <c r="I5" s="33">
        <f>H5*2</f>
        <v>106070</v>
      </c>
      <c r="J5" s="33">
        <f>H5*3</f>
        <v>159105</v>
      </c>
      <c r="K5" s="9" t="s">
        <v>16</v>
      </c>
      <c r="L5" s="10">
        <v>501010311</v>
      </c>
      <c r="M5" s="12" t="s">
        <v>17</v>
      </c>
    </row>
    <row r="6" spans="1:13" ht="74.25" customHeight="1">
      <c r="A6" s="2"/>
      <c r="B6" s="65"/>
      <c r="C6" s="13" t="s">
        <v>18</v>
      </c>
      <c r="D6" s="15">
        <v>150</v>
      </c>
      <c r="E6" s="15">
        <f>D6*2</f>
        <v>300</v>
      </c>
      <c r="F6" s="15">
        <f>D6*3</f>
        <v>450</v>
      </c>
      <c r="G6" s="14">
        <v>350</v>
      </c>
      <c r="H6" s="33"/>
      <c r="I6" s="33"/>
      <c r="J6" s="33"/>
      <c r="K6" s="1"/>
      <c r="L6" s="10"/>
      <c r="M6" s="1"/>
    </row>
    <row r="7" spans="1:13" ht="26.25" customHeight="1">
      <c r="A7" s="2"/>
      <c r="B7" s="65"/>
      <c r="C7" s="17" t="s">
        <v>19</v>
      </c>
      <c r="D7" s="15">
        <v>500</v>
      </c>
      <c r="E7" s="15">
        <f>D7*2</f>
        <v>1000</v>
      </c>
      <c r="F7" s="15">
        <f>D7*3</f>
        <v>1500</v>
      </c>
      <c r="G7" s="14">
        <v>35</v>
      </c>
      <c r="H7" s="33"/>
      <c r="I7" s="33"/>
      <c r="J7" s="33"/>
      <c r="K7" s="1"/>
      <c r="L7" s="10"/>
      <c r="M7" s="1"/>
    </row>
    <row r="8" spans="1:13" ht="29.25" customHeight="1">
      <c r="A8" s="2">
        <v>2</v>
      </c>
      <c r="B8" s="65"/>
      <c r="C8" s="11" t="s">
        <v>20</v>
      </c>
      <c r="D8" s="15"/>
      <c r="E8" s="15"/>
      <c r="F8" s="15"/>
      <c r="G8" s="14"/>
      <c r="H8" s="33">
        <f>D9*G9+D10*G10+D11*G11+D12*G12</f>
        <v>15085</v>
      </c>
      <c r="I8" s="33">
        <f>H8*2</f>
        <v>30170</v>
      </c>
      <c r="J8" s="33">
        <f>H8*3</f>
        <v>45255</v>
      </c>
      <c r="K8" s="9" t="s">
        <v>16</v>
      </c>
      <c r="L8" s="10">
        <v>501010311</v>
      </c>
      <c r="M8" s="12" t="s">
        <v>17</v>
      </c>
    </row>
    <row r="9" spans="1:13" ht="28.5" customHeight="1">
      <c r="A9" s="2"/>
      <c r="B9" s="65"/>
      <c r="C9" s="17" t="s">
        <v>21</v>
      </c>
      <c r="D9" s="15">
        <v>70</v>
      </c>
      <c r="E9" s="15">
        <f>D9*2</f>
        <v>140</v>
      </c>
      <c r="F9" s="15">
        <f>D9*3</f>
        <v>210</v>
      </c>
      <c r="G9" s="14">
        <v>130</v>
      </c>
      <c r="H9" s="33"/>
      <c r="I9" s="33"/>
      <c r="J9" s="33"/>
      <c r="K9" s="1"/>
      <c r="L9" s="10"/>
      <c r="M9" s="1"/>
    </row>
    <row r="10" spans="1:13" ht="28.5" customHeight="1">
      <c r="A10" s="2"/>
      <c r="B10" s="65"/>
      <c r="C10" s="16" t="s">
        <v>22</v>
      </c>
      <c r="D10" s="15">
        <v>210</v>
      </c>
      <c r="E10" s="15">
        <f>D10*2</f>
        <v>420</v>
      </c>
      <c r="F10" s="15">
        <f>D10*3</f>
        <v>630</v>
      </c>
      <c r="G10" s="14">
        <v>12</v>
      </c>
      <c r="H10" s="33"/>
      <c r="I10" s="33"/>
      <c r="J10" s="33"/>
      <c r="K10" s="1"/>
      <c r="L10" s="10"/>
      <c r="M10" s="1"/>
    </row>
    <row r="11" spans="1:13" ht="28.5" customHeight="1">
      <c r="A11" s="2"/>
      <c r="B11" s="65"/>
      <c r="C11" s="16" t="s">
        <v>23</v>
      </c>
      <c r="D11" s="15">
        <v>30</v>
      </c>
      <c r="E11" s="15">
        <f>D11*2</f>
        <v>60</v>
      </c>
      <c r="F11" s="15">
        <f>D11*3</f>
        <v>90</v>
      </c>
      <c r="G11" s="14">
        <v>1.5</v>
      </c>
      <c r="H11" s="33"/>
      <c r="I11" s="33"/>
      <c r="J11" s="33"/>
      <c r="K11" s="1"/>
      <c r="L11" s="10"/>
      <c r="M11" s="1"/>
    </row>
    <row r="12" spans="1:13" ht="28.5" customHeight="1">
      <c r="A12" s="2"/>
      <c r="B12" s="65"/>
      <c r="C12" s="17" t="s">
        <v>24</v>
      </c>
      <c r="D12" s="15">
        <v>380</v>
      </c>
      <c r="E12" s="15">
        <f>D12*2</f>
        <v>760</v>
      </c>
      <c r="F12" s="15">
        <f>D12*3</f>
        <v>1140</v>
      </c>
      <c r="G12" s="14">
        <v>9</v>
      </c>
      <c r="H12" s="33"/>
      <c r="I12" s="33"/>
      <c r="J12" s="33"/>
      <c r="K12" s="1"/>
      <c r="L12" s="10"/>
      <c r="M12" s="1"/>
    </row>
    <row r="13" spans="1:13" ht="33" customHeight="1">
      <c r="A13" s="2">
        <v>3</v>
      </c>
      <c r="B13" s="65"/>
      <c r="C13" s="20" t="s">
        <v>25</v>
      </c>
      <c r="D13" s="23"/>
      <c r="E13" s="15"/>
      <c r="F13" s="15"/>
      <c r="G13" s="24"/>
      <c r="H13" s="33">
        <f>D14*G14+D15*G15+D16*G16+D17*G17</f>
        <v>29900</v>
      </c>
      <c r="I13" s="33">
        <f>H13*2</f>
        <v>59800</v>
      </c>
      <c r="J13" s="33">
        <f>H13*3</f>
        <v>89700</v>
      </c>
      <c r="K13" s="21" t="s">
        <v>26</v>
      </c>
      <c r="L13" s="10">
        <v>501010311</v>
      </c>
      <c r="M13" s="12" t="s">
        <v>17</v>
      </c>
    </row>
    <row r="14" spans="1:13" ht="63.75" customHeight="1">
      <c r="A14" s="18"/>
      <c r="B14" s="65"/>
      <c r="C14" s="17" t="s">
        <v>27</v>
      </c>
      <c r="D14" s="23">
        <v>1800</v>
      </c>
      <c r="E14" s="15">
        <f>D14*2</f>
        <v>3600</v>
      </c>
      <c r="F14" s="15">
        <f>D14*3</f>
        <v>5400</v>
      </c>
      <c r="G14" s="24">
        <v>7</v>
      </c>
      <c r="H14" s="33"/>
      <c r="I14" s="33"/>
      <c r="J14" s="33"/>
      <c r="K14" s="19"/>
      <c r="L14" s="10"/>
      <c r="M14" s="1"/>
    </row>
    <row r="15" spans="1:13" ht="63.75" customHeight="1">
      <c r="A15" s="18"/>
      <c r="B15" s="65"/>
      <c r="C15" s="17" t="s">
        <v>28</v>
      </c>
      <c r="D15" s="23">
        <v>1500</v>
      </c>
      <c r="E15" s="15">
        <f>D15*2</f>
        <v>3000</v>
      </c>
      <c r="F15" s="15">
        <f>D15*3</f>
        <v>4500</v>
      </c>
      <c r="G15" s="24">
        <v>5</v>
      </c>
      <c r="H15" s="33"/>
      <c r="I15" s="33"/>
      <c r="J15" s="33"/>
      <c r="K15" s="19"/>
      <c r="L15" s="10"/>
      <c r="M15" s="1"/>
    </row>
    <row r="16" spans="1:13" ht="48" customHeight="1">
      <c r="A16" s="18"/>
      <c r="B16" s="65"/>
      <c r="C16" s="17" t="s">
        <v>29</v>
      </c>
      <c r="D16" s="23">
        <v>1500</v>
      </c>
      <c r="E16" s="15">
        <f>D16*2</f>
        <v>3000</v>
      </c>
      <c r="F16" s="15">
        <f>D16*3</f>
        <v>4500</v>
      </c>
      <c r="G16" s="24">
        <v>6</v>
      </c>
      <c r="H16" s="33"/>
      <c r="I16" s="33"/>
      <c r="J16" s="33"/>
      <c r="K16" s="19"/>
      <c r="L16" s="10"/>
      <c r="M16" s="1"/>
    </row>
    <row r="17" spans="1:13" ht="30.75" customHeight="1">
      <c r="A17" s="18"/>
      <c r="B17" s="65"/>
      <c r="C17" s="17" t="s">
        <v>30</v>
      </c>
      <c r="D17" s="23">
        <v>200</v>
      </c>
      <c r="E17" s="15">
        <f>D17*2</f>
        <v>400</v>
      </c>
      <c r="F17" s="15">
        <f>D17*3</f>
        <v>600</v>
      </c>
      <c r="G17" s="24">
        <v>4</v>
      </c>
      <c r="H17" s="33"/>
      <c r="I17" s="33"/>
      <c r="J17" s="33"/>
      <c r="K17" s="19"/>
      <c r="L17" s="10"/>
      <c r="M17" s="1"/>
    </row>
    <row r="18" spans="1:13" ht="24.75" customHeight="1">
      <c r="A18" s="2">
        <v>4</v>
      </c>
      <c r="B18" s="1"/>
      <c r="C18" s="20" t="s">
        <v>31</v>
      </c>
      <c r="D18" s="15"/>
      <c r="E18" s="15"/>
      <c r="F18" s="15"/>
      <c r="G18" s="14"/>
      <c r="H18" s="33">
        <f>D19*G19</f>
        <v>30000</v>
      </c>
      <c r="I18" s="33">
        <f>H18*2</f>
        <v>60000</v>
      </c>
      <c r="J18" s="33">
        <f>H18*3</f>
        <v>90000</v>
      </c>
      <c r="K18" s="9" t="s">
        <v>32</v>
      </c>
      <c r="L18" s="10">
        <v>501010311</v>
      </c>
      <c r="M18" s="12" t="s">
        <v>17</v>
      </c>
    </row>
    <row r="19" spans="1:13" ht="38.25">
      <c r="A19" s="2"/>
      <c r="B19" s="65"/>
      <c r="C19" s="17" t="s">
        <v>33</v>
      </c>
      <c r="D19" s="15">
        <v>300</v>
      </c>
      <c r="E19" s="15">
        <f>D19*2</f>
        <v>600</v>
      </c>
      <c r="F19" s="15">
        <f>D19*3</f>
        <v>900</v>
      </c>
      <c r="G19" s="14">
        <v>100</v>
      </c>
      <c r="H19" s="33"/>
      <c r="I19" s="33"/>
      <c r="J19" s="33"/>
      <c r="K19" s="1"/>
      <c r="L19" s="10"/>
      <c r="M19" s="1"/>
    </row>
    <row r="20" spans="1:13">
      <c r="A20" s="2">
        <v>5</v>
      </c>
      <c r="B20" s="65"/>
      <c r="C20" s="20" t="s">
        <v>34</v>
      </c>
      <c r="D20" s="15"/>
      <c r="E20" s="15"/>
      <c r="F20" s="15"/>
      <c r="G20" s="14"/>
      <c r="H20" s="33">
        <f>D21*G21</f>
        <v>33000</v>
      </c>
      <c r="I20" s="33">
        <f>H20*2</f>
        <v>66000</v>
      </c>
      <c r="J20" s="33">
        <f>H20*3</f>
        <v>99000</v>
      </c>
      <c r="K20" s="9" t="s">
        <v>32</v>
      </c>
      <c r="L20" s="10">
        <v>501010311</v>
      </c>
      <c r="M20" s="12" t="s">
        <v>17</v>
      </c>
    </row>
    <row r="21" spans="1:13" ht="63.75" customHeight="1">
      <c r="A21" s="2"/>
      <c r="B21" s="65"/>
      <c r="C21" s="17" t="s">
        <v>35</v>
      </c>
      <c r="D21" s="15">
        <v>300</v>
      </c>
      <c r="E21" s="15">
        <f>D21*2</f>
        <v>600</v>
      </c>
      <c r="F21" s="15">
        <f>D21*3</f>
        <v>900</v>
      </c>
      <c r="G21" s="14">
        <v>110</v>
      </c>
      <c r="H21" s="33"/>
      <c r="I21" s="33"/>
      <c r="J21" s="33"/>
      <c r="K21" s="1"/>
      <c r="L21" s="10"/>
      <c r="M21" s="1"/>
    </row>
    <row r="22" spans="1:13">
      <c r="A22" s="2">
        <v>6</v>
      </c>
      <c r="B22" s="67"/>
      <c r="C22" s="20" t="s">
        <v>36</v>
      </c>
      <c r="D22" s="15"/>
      <c r="E22" s="15"/>
      <c r="F22" s="15"/>
      <c r="G22" s="14"/>
      <c r="H22" s="33">
        <f>D23*G23</f>
        <v>600</v>
      </c>
      <c r="I22" s="33">
        <f>H22*2</f>
        <v>1200</v>
      </c>
      <c r="J22" s="33">
        <f>H22*3</f>
        <v>1800</v>
      </c>
      <c r="K22" s="9" t="s">
        <v>32</v>
      </c>
      <c r="L22" s="10">
        <v>501010311</v>
      </c>
      <c r="M22" s="12" t="s">
        <v>17</v>
      </c>
    </row>
    <row r="23" spans="1:13" ht="25.5">
      <c r="A23" s="2"/>
      <c r="B23" s="65"/>
      <c r="C23" s="17" t="s">
        <v>458</v>
      </c>
      <c r="D23" s="15">
        <v>100</v>
      </c>
      <c r="E23" s="15">
        <f>D23*2</f>
        <v>200</v>
      </c>
      <c r="F23" s="15">
        <f>D23*3</f>
        <v>300</v>
      </c>
      <c r="G23" s="14">
        <v>6</v>
      </c>
      <c r="H23" s="33"/>
      <c r="I23" s="33"/>
      <c r="J23" s="33"/>
      <c r="K23" s="1"/>
      <c r="L23" s="10"/>
      <c r="M23" s="1"/>
    </row>
    <row r="24" spans="1:13" ht="19.5" customHeight="1">
      <c r="A24" s="2">
        <v>7</v>
      </c>
      <c r="B24" s="1"/>
      <c r="C24" s="20" t="s">
        <v>37</v>
      </c>
      <c r="D24" s="7"/>
      <c r="E24" s="15"/>
      <c r="F24" s="15"/>
      <c r="G24" s="8"/>
      <c r="H24" s="33">
        <f>D25*G25</f>
        <v>7000</v>
      </c>
      <c r="I24" s="33">
        <f>H24*2</f>
        <v>14000</v>
      </c>
      <c r="J24" s="33">
        <f>H24*3</f>
        <v>21000</v>
      </c>
      <c r="K24" s="9" t="s">
        <v>32</v>
      </c>
      <c r="L24" s="10">
        <v>501010311</v>
      </c>
      <c r="M24" s="12" t="s">
        <v>17</v>
      </c>
    </row>
    <row r="25" spans="1:13" ht="60" customHeight="1">
      <c r="A25" s="2"/>
      <c r="B25" s="65"/>
      <c r="C25" s="17" t="s">
        <v>38</v>
      </c>
      <c r="D25" s="7">
        <v>400</v>
      </c>
      <c r="E25" s="15">
        <f>D25*2</f>
        <v>800</v>
      </c>
      <c r="F25" s="15">
        <f>D25*3</f>
        <v>1200</v>
      </c>
      <c r="G25" s="8">
        <v>17.5</v>
      </c>
      <c r="H25" s="58"/>
      <c r="I25" s="33"/>
      <c r="J25" s="33"/>
      <c r="K25" s="1"/>
      <c r="L25" s="10"/>
      <c r="M25" s="1"/>
    </row>
    <row r="26" spans="1:13" ht="22.5" customHeight="1">
      <c r="A26" s="2">
        <v>8</v>
      </c>
      <c r="B26" s="1"/>
      <c r="C26" s="20" t="s">
        <v>39</v>
      </c>
      <c r="D26" s="7"/>
      <c r="E26" s="15"/>
      <c r="F26" s="15"/>
      <c r="G26" s="8"/>
      <c r="H26" s="58">
        <f>D27*G27+D28*G28</f>
        <v>14000</v>
      </c>
      <c r="I26" s="33">
        <f>H26*2</f>
        <v>28000</v>
      </c>
      <c r="J26" s="33">
        <f>H26*3</f>
        <v>42000</v>
      </c>
      <c r="K26" s="9" t="s">
        <v>40</v>
      </c>
      <c r="L26" s="10">
        <v>501010311</v>
      </c>
      <c r="M26" s="12" t="s">
        <v>17</v>
      </c>
    </row>
    <row r="27" spans="1:13" ht="81" customHeight="1">
      <c r="A27" s="88"/>
      <c r="B27" s="65"/>
      <c r="C27" s="16" t="s">
        <v>41</v>
      </c>
      <c r="D27" s="7">
        <v>200</v>
      </c>
      <c r="E27" s="15">
        <f>D27*2</f>
        <v>400</v>
      </c>
      <c r="F27" s="15">
        <f>D27*3</f>
        <v>600</v>
      </c>
      <c r="G27" s="8">
        <v>40</v>
      </c>
      <c r="H27" s="33"/>
      <c r="I27" s="33"/>
      <c r="J27" s="33"/>
      <c r="K27" s="1"/>
      <c r="L27" s="10"/>
      <c r="M27" s="1"/>
    </row>
    <row r="28" spans="1:13" ht="80.25" customHeight="1">
      <c r="A28" s="88"/>
      <c r="B28" s="65"/>
      <c r="C28" s="16" t="s">
        <v>42</v>
      </c>
      <c r="D28" s="7">
        <v>100</v>
      </c>
      <c r="E28" s="15">
        <f>D28*2</f>
        <v>200</v>
      </c>
      <c r="F28" s="15">
        <f>D28*3</f>
        <v>300</v>
      </c>
      <c r="G28" s="8">
        <v>60</v>
      </c>
      <c r="H28" s="33"/>
      <c r="I28" s="33"/>
      <c r="J28" s="33"/>
      <c r="K28" s="1"/>
      <c r="L28" s="10"/>
      <c r="M28" s="1"/>
    </row>
    <row r="29" spans="1:13" ht="18.75" customHeight="1">
      <c r="A29" s="2">
        <v>9</v>
      </c>
      <c r="B29" s="1"/>
      <c r="C29" s="20" t="s">
        <v>43</v>
      </c>
      <c r="D29" s="7"/>
      <c r="E29" s="15"/>
      <c r="F29" s="15"/>
      <c r="G29" s="8"/>
      <c r="H29" s="33">
        <f>D30*G30</f>
        <v>11250</v>
      </c>
      <c r="I29" s="33">
        <f>H29*2</f>
        <v>22500</v>
      </c>
      <c r="J29" s="33">
        <f>H29*3</f>
        <v>33750</v>
      </c>
      <c r="K29" s="9" t="s">
        <v>40</v>
      </c>
      <c r="L29" s="10">
        <v>501010311</v>
      </c>
      <c r="M29" s="12" t="s">
        <v>17</v>
      </c>
    </row>
    <row r="30" spans="1:13" ht="39" customHeight="1">
      <c r="A30" s="2"/>
      <c r="B30" s="65"/>
      <c r="C30" s="17" t="s">
        <v>44</v>
      </c>
      <c r="D30" s="7">
        <v>300</v>
      </c>
      <c r="E30" s="15">
        <f>D30*2</f>
        <v>600</v>
      </c>
      <c r="F30" s="15">
        <f>D30*3</f>
        <v>900</v>
      </c>
      <c r="G30" s="8">
        <v>37.5</v>
      </c>
      <c r="H30" s="58"/>
      <c r="I30" s="33"/>
      <c r="J30" s="33"/>
      <c r="K30" s="1"/>
      <c r="L30" s="10"/>
      <c r="M30" s="1"/>
    </row>
    <row r="31" spans="1:13" ht="22.5" customHeight="1">
      <c r="A31" s="2">
        <v>10</v>
      </c>
      <c r="B31" s="1"/>
      <c r="C31" s="20" t="s">
        <v>45</v>
      </c>
      <c r="D31" s="7"/>
      <c r="E31" s="15"/>
      <c r="F31" s="15"/>
      <c r="G31" s="8"/>
      <c r="H31" s="58">
        <f>D32*G32+D33*G33</f>
        <v>2450</v>
      </c>
      <c r="I31" s="33">
        <f>H31*2</f>
        <v>4900</v>
      </c>
      <c r="J31" s="33">
        <f>H31*3</f>
        <v>7350</v>
      </c>
      <c r="K31" s="9" t="s">
        <v>32</v>
      </c>
      <c r="L31" s="10">
        <v>501010311</v>
      </c>
      <c r="M31" s="12" t="s">
        <v>17</v>
      </c>
    </row>
    <row r="32" spans="1:13" ht="27.75" customHeight="1">
      <c r="A32" s="88"/>
      <c r="B32" s="65"/>
      <c r="C32" s="48" t="s">
        <v>46</v>
      </c>
      <c r="D32" s="7">
        <v>50</v>
      </c>
      <c r="E32" s="15">
        <f>D32*2</f>
        <v>100</v>
      </c>
      <c r="F32" s="15">
        <f>D32*3</f>
        <v>150</v>
      </c>
      <c r="G32" s="8">
        <v>15</v>
      </c>
      <c r="H32" s="33"/>
      <c r="I32" s="33"/>
      <c r="J32" s="33"/>
      <c r="K32" s="68"/>
      <c r="L32" s="10"/>
      <c r="M32" s="1"/>
    </row>
    <row r="33" spans="1:13" ht="54" customHeight="1">
      <c r="A33" s="88"/>
      <c r="B33" s="65"/>
      <c r="C33" s="17" t="s">
        <v>47</v>
      </c>
      <c r="D33" s="7">
        <v>100</v>
      </c>
      <c r="E33" s="15">
        <f>D33*2</f>
        <v>200</v>
      </c>
      <c r="F33" s="15">
        <f>D33*3</f>
        <v>300</v>
      </c>
      <c r="G33" s="8">
        <v>17</v>
      </c>
      <c r="H33" s="33"/>
      <c r="I33" s="33"/>
      <c r="J33" s="33"/>
      <c r="K33" s="1"/>
      <c r="L33" s="10"/>
      <c r="M33" s="1"/>
    </row>
    <row r="34" spans="1:13" ht="18" customHeight="1">
      <c r="A34" s="2">
        <v>11</v>
      </c>
      <c r="B34" s="65"/>
      <c r="C34" s="20" t="s">
        <v>48</v>
      </c>
      <c r="D34" s="15"/>
      <c r="E34" s="15"/>
      <c r="F34" s="15"/>
      <c r="G34" s="14"/>
      <c r="H34" s="58">
        <f>D35*G35+D36*G36</f>
        <v>4000</v>
      </c>
      <c r="I34" s="33">
        <f>H34*2</f>
        <v>8000</v>
      </c>
      <c r="J34" s="33">
        <f>H34*3</f>
        <v>12000</v>
      </c>
      <c r="K34" s="9" t="s">
        <v>49</v>
      </c>
      <c r="L34" s="10">
        <v>501010311</v>
      </c>
      <c r="M34" s="12" t="s">
        <v>17</v>
      </c>
    </row>
    <row r="35" spans="1:13" ht="18" customHeight="1">
      <c r="A35" s="88"/>
      <c r="B35" s="65"/>
      <c r="C35" s="13" t="s">
        <v>50</v>
      </c>
      <c r="D35" s="7">
        <v>400</v>
      </c>
      <c r="E35" s="15">
        <f>D35*2</f>
        <v>800</v>
      </c>
      <c r="F35" s="15">
        <f>D35*3</f>
        <v>1200</v>
      </c>
      <c r="G35" s="8">
        <v>5</v>
      </c>
      <c r="H35" s="58"/>
      <c r="I35" s="33"/>
      <c r="J35" s="33"/>
      <c r="K35" s="22"/>
      <c r="L35" s="10"/>
      <c r="M35" s="1"/>
    </row>
    <row r="36" spans="1:13" ht="18" customHeight="1">
      <c r="A36" s="88"/>
      <c r="B36" s="65"/>
      <c r="C36" s="13" t="s">
        <v>51</v>
      </c>
      <c r="D36" s="7">
        <v>400</v>
      </c>
      <c r="E36" s="15">
        <f>D36*2</f>
        <v>800</v>
      </c>
      <c r="F36" s="15">
        <f>D36*3</f>
        <v>1200</v>
      </c>
      <c r="G36" s="8">
        <v>5</v>
      </c>
      <c r="H36" s="58"/>
      <c r="I36" s="33"/>
      <c r="J36" s="33"/>
      <c r="K36" s="22"/>
      <c r="L36" s="10"/>
      <c r="M36" s="1"/>
    </row>
    <row r="37" spans="1:13" ht="18" customHeight="1">
      <c r="A37" s="2">
        <v>12</v>
      </c>
      <c r="B37" s="65"/>
      <c r="C37" s="20" t="s">
        <v>52</v>
      </c>
      <c r="D37" s="7"/>
      <c r="E37" s="15"/>
      <c r="F37" s="15"/>
      <c r="G37" s="8"/>
      <c r="H37" s="33">
        <f>D38*G38</f>
        <v>17500</v>
      </c>
      <c r="I37" s="33">
        <f>H37*2</f>
        <v>35000</v>
      </c>
      <c r="J37" s="33">
        <f>H37*3</f>
        <v>52500</v>
      </c>
      <c r="K37" s="9" t="s">
        <v>49</v>
      </c>
      <c r="L37" s="10">
        <v>501010311</v>
      </c>
      <c r="M37" s="12" t="s">
        <v>17</v>
      </c>
    </row>
    <row r="38" spans="1:13" ht="18" customHeight="1">
      <c r="A38" s="2"/>
      <c r="B38" s="65"/>
      <c r="C38" s="13" t="s">
        <v>53</v>
      </c>
      <c r="D38" s="15">
        <v>70000</v>
      </c>
      <c r="E38" s="15">
        <f>D38*2</f>
        <v>140000</v>
      </c>
      <c r="F38" s="15">
        <f>D38*3</f>
        <v>210000</v>
      </c>
      <c r="G38" s="14">
        <v>0.25</v>
      </c>
      <c r="H38" s="33"/>
      <c r="I38" s="33"/>
      <c r="J38" s="33"/>
      <c r="K38" s="22"/>
      <c r="L38" s="10"/>
      <c r="M38" s="1"/>
    </row>
    <row r="39" spans="1:13" ht="18" customHeight="1">
      <c r="A39" s="2">
        <v>13</v>
      </c>
      <c r="B39" s="65"/>
      <c r="C39" s="20" t="s">
        <v>54</v>
      </c>
      <c r="D39" s="15"/>
      <c r="E39" s="15"/>
      <c r="F39" s="15"/>
      <c r="G39" s="14"/>
      <c r="H39" s="58">
        <f>D41*G41+D40*G40</f>
        <v>10912</v>
      </c>
      <c r="I39" s="33">
        <f>H39*2</f>
        <v>21824</v>
      </c>
      <c r="J39" s="33">
        <f>H39*3</f>
        <v>32736</v>
      </c>
      <c r="K39" s="21" t="s">
        <v>32</v>
      </c>
      <c r="L39" s="10">
        <v>501010311</v>
      </c>
      <c r="M39" s="12" t="s">
        <v>17</v>
      </c>
    </row>
    <row r="40" spans="1:13" ht="31.15" customHeight="1">
      <c r="A40" s="2"/>
      <c r="B40" s="65"/>
      <c r="C40" s="13" t="s">
        <v>433</v>
      </c>
      <c r="D40" s="7">
        <v>200</v>
      </c>
      <c r="E40" s="87">
        <f>D40*2</f>
        <v>400</v>
      </c>
      <c r="F40" s="87">
        <f>D40*3</f>
        <v>600</v>
      </c>
      <c r="G40" s="8">
        <v>27.28</v>
      </c>
      <c r="H40" s="33"/>
      <c r="I40" s="33"/>
      <c r="J40" s="33"/>
      <c r="K40" s="22"/>
      <c r="L40" s="10"/>
      <c r="M40" s="1"/>
    </row>
    <row r="41" spans="1:13" ht="31.15" customHeight="1">
      <c r="A41" s="2"/>
      <c r="B41" s="65"/>
      <c r="C41" s="13" t="s">
        <v>434</v>
      </c>
      <c r="D41" s="7">
        <v>200</v>
      </c>
      <c r="E41" s="87">
        <f>D41*2</f>
        <v>400</v>
      </c>
      <c r="F41" s="87">
        <f>D41*3</f>
        <v>600</v>
      </c>
      <c r="G41" s="8">
        <v>27.28</v>
      </c>
      <c r="H41" s="33"/>
      <c r="I41" s="33"/>
      <c r="J41" s="33"/>
      <c r="K41" s="22"/>
      <c r="L41" s="10"/>
      <c r="M41" s="1"/>
    </row>
    <row r="42" spans="1:13" ht="30.75" customHeight="1">
      <c r="A42" s="2">
        <v>14</v>
      </c>
      <c r="B42" s="1"/>
      <c r="C42" s="20" t="s">
        <v>55</v>
      </c>
      <c r="D42" s="23"/>
      <c r="E42" s="15"/>
      <c r="F42" s="15"/>
      <c r="G42" s="24"/>
      <c r="H42" s="59">
        <f>D43*G43+D44*G44+D45*G45</f>
        <v>35700</v>
      </c>
      <c r="I42" s="33">
        <f>H42*2</f>
        <v>71400</v>
      </c>
      <c r="J42" s="33">
        <f>H42*3</f>
        <v>107100</v>
      </c>
      <c r="K42" s="9" t="s">
        <v>56</v>
      </c>
      <c r="L42" s="10">
        <v>501010311</v>
      </c>
      <c r="M42" s="12" t="s">
        <v>17</v>
      </c>
    </row>
    <row r="43" spans="1:13" ht="51" customHeight="1">
      <c r="A43" s="88"/>
      <c r="B43" s="65"/>
      <c r="C43" s="17" t="s">
        <v>57</v>
      </c>
      <c r="D43" s="15">
        <v>600</v>
      </c>
      <c r="E43" s="15">
        <f>D43*2</f>
        <v>1200</v>
      </c>
      <c r="F43" s="15">
        <f>D43*3</f>
        <v>1800</v>
      </c>
      <c r="G43" s="14">
        <v>8.5</v>
      </c>
      <c r="H43" s="33"/>
      <c r="I43" s="33"/>
      <c r="J43" s="33"/>
      <c r="K43" s="22"/>
      <c r="L43" s="10"/>
      <c r="M43" s="1"/>
    </row>
    <row r="44" spans="1:13" ht="51" customHeight="1">
      <c r="A44" s="88"/>
      <c r="B44" s="65"/>
      <c r="C44" s="17" t="s">
        <v>58</v>
      </c>
      <c r="D44" s="15">
        <v>3000</v>
      </c>
      <c r="E44" s="15">
        <f>D44*2</f>
        <v>6000</v>
      </c>
      <c r="F44" s="15">
        <f>D44*3</f>
        <v>9000</v>
      </c>
      <c r="G44" s="14">
        <v>8.5</v>
      </c>
      <c r="H44" s="33"/>
      <c r="I44" s="33"/>
      <c r="J44" s="33"/>
      <c r="K44" s="22"/>
      <c r="L44" s="10"/>
      <c r="M44" s="1"/>
    </row>
    <row r="45" spans="1:13" ht="57" customHeight="1">
      <c r="A45" s="88"/>
      <c r="B45" s="65"/>
      <c r="C45" s="17" t="s">
        <v>59</v>
      </c>
      <c r="D45" s="15">
        <v>600</v>
      </c>
      <c r="E45" s="15">
        <f>D45*2</f>
        <v>1200</v>
      </c>
      <c r="F45" s="15">
        <f>D45*3</f>
        <v>1800</v>
      </c>
      <c r="G45" s="14">
        <v>8.5</v>
      </c>
      <c r="H45" s="33"/>
      <c r="I45" s="33"/>
      <c r="J45" s="33"/>
      <c r="K45" s="22"/>
      <c r="L45" s="10"/>
      <c r="M45" s="1"/>
    </row>
    <row r="46" spans="1:13" ht="18" customHeight="1">
      <c r="A46" s="2">
        <v>15</v>
      </c>
      <c r="B46" s="1"/>
      <c r="C46" s="20" t="s">
        <v>435</v>
      </c>
      <c r="D46" s="15"/>
      <c r="E46" s="15"/>
      <c r="F46" s="15"/>
      <c r="G46" s="14"/>
      <c r="H46" s="33">
        <f>D47*G47+D48*G48+D49*G49+D50*G50+D51*G51+D52*G52+D53*G53+D54*G54+D55*G55</f>
        <v>93625</v>
      </c>
      <c r="I46" s="33">
        <f>H46*2</f>
        <v>187250</v>
      </c>
      <c r="J46" s="33">
        <f>H46*3</f>
        <v>280875</v>
      </c>
      <c r="K46" s="9" t="s">
        <v>56</v>
      </c>
      <c r="L46" s="10">
        <v>501010311</v>
      </c>
      <c r="M46" s="12" t="s">
        <v>17</v>
      </c>
    </row>
    <row r="47" spans="1:13" ht="18" customHeight="1">
      <c r="A47" s="88"/>
      <c r="B47" s="65"/>
      <c r="C47" s="3" t="s">
        <v>60</v>
      </c>
      <c r="D47" s="15">
        <v>20000</v>
      </c>
      <c r="E47" s="15">
        <f t="shared" ref="E47:E55" si="0">D47*2</f>
        <v>40000</v>
      </c>
      <c r="F47" s="15">
        <f t="shared" ref="F47:F55" si="1">D47*3</f>
        <v>60000</v>
      </c>
      <c r="G47" s="14">
        <v>2.6</v>
      </c>
      <c r="H47" s="33"/>
      <c r="I47" s="33"/>
      <c r="J47" s="33"/>
      <c r="K47" s="22"/>
      <c r="L47" s="10"/>
      <c r="M47" s="1"/>
    </row>
    <row r="48" spans="1:13" ht="18" customHeight="1">
      <c r="A48" s="88"/>
      <c r="B48" s="65"/>
      <c r="C48" s="3" t="s">
        <v>61</v>
      </c>
      <c r="D48" s="15">
        <v>300</v>
      </c>
      <c r="E48" s="15">
        <f t="shared" si="0"/>
        <v>600</v>
      </c>
      <c r="F48" s="15">
        <f t="shared" si="1"/>
        <v>900</v>
      </c>
      <c r="G48" s="14">
        <v>18</v>
      </c>
      <c r="H48" s="33"/>
      <c r="I48" s="33"/>
      <c r="J48" s="33"/>
      <c r="K48" s="22"/>
      <c r="L48" s="10"/>
      <c r="M48" s="1"/>
    </row>
    <row r="49" spans="1:13" ht="18" customHeight="1">
      <c r="A49" s="88"/>
      <c r="B49" s="65"/>
      <c r="C49" s="3" t="s">
        <v>62</v>
      </c>
      <c r="D49" s="15">
        <v>75</v>
      </c>
      <c r="E49" s="15">
        <f t="shared" si="0"/>
        <v>150</v>
      </c>
      <c r="F49" s="15">
        <f t="shared" si="1"/>
        <v>225</v>
      </c>
      <c r="G49" s="14">
        <v>9</v>
      </c>
      <c r="H49" s="33"/>
      <c r="I49" s="33"/>
      <c r="J49" s="33"/>
      <c r="K49" s="22"/>
      <c r="L49" s="10"/>
      <c r="M49" s="1"/>
    </row>
    <row r="50" spans="1:13" ht="18" customHeight="1">
      <c r="A50" s="88"/>
      <c r="B50" s="65"/>
      <c r="C50" s="3" t="s">
        <v>63</v>
      </c>
      <c r="D50" s="15">
        <v>150</v>
      </c>
      <c r="E50" s="15">
        <f t="shared" si="0"/>
        <v>300</v>
      </c>
      <c r="F50" s="15">
        <f t="shared" si="1"/>
        <v>450</v>
      </c>
      <c r="G50" s="14">
        <v>10</v>
      </c>
      <c r="H50" s="33"/>
      <c r="I50" s="33"/>
      <c r="J50" s="33"/>
      <c r="K50" s="22"/>
      <c r="L50" s="10"/>
      <c r="M50" s="1"/>
    </row>
    <row r="51" spans="1:13" ht="18" customHeight="1">
      <c r="A51" s="88"/>
      <c r="B51" s="65"/>
      <c r="C51" s="13" t="s">
        <v>64</v>
      </c>
      <c r="D51" s="15">
        <v>7000</v>
      </c>
      <c r="E51" s="15">
        <f t="shared" si="0"/>
        <v>14000</v>
      </c>
      <c r="F51" s="15">
        <f t="shared" si="1"/>
        <v>21000</v>
      </c>
      <c r="G51" s="14">
        <v>2.1</v>
      </c>
      <c r="H51" s="33"/>
      <c r="I51" s="33"/>
      <c r="J51" s="33"/>
      <c r="K51" s="22"/>
      <c r="L51" s="10"/>
      <c r="M51" s="1"/>
    </row>
    <row r="52" spans="1:13" ht="36" customHeight="1">
      <c r="A52" s="88"/>
      <c r="B52" s="65"/>
      <c r="C52" s="13" t="s">
        <v>65</v>
      </c>
      <c r="D52" s="15">
        <v>1500</v>
      </c>
      <c r="E52" s="15">
        <f t="shared" si="0"/>
        <v>3000</v>
      </c>
      <c r="F52" s="15">
        <f t="shared" si="1"/>
        <v>4500</v>
      </c>
      <c r="G52" s="14">
        <v>6</v>
      </c>
      <c r="H52" s="33"/>
      <c r="I52" s="33"/>
      <c r="J52" s="33"/>
      <c r="K52" s="22"/>
      <c r="L52" s="10"/>
      <c r="M52" s="1"/>
    </row>
    <row r="53" spans="1:13" ht="18" customHeight="1">
      <c r="A53" s="88"/>
      <c r="B53" s="65"/>
      <c r="C53" s="13" t="s">
        <v>66</v>
      </c>
      <c r="D53" s="15">
        <v>1500</v>
      </c>
      <c r="E53" s="15">
        <f t="shared" si="0"/>
        <v>3000</v>
      </c>
      <c r="F53" s="15">
        <f t="shared" si="1"/>
        <v>4500</v>
      </c>
      <c r="G53" s="14">
        <v>2.5</v>
      </c>
      <c r="H53" s="33"/>
      <c r="I53" s="33"/>
      <c r="J53" s="33"/>
      <c r="K53" s="22"/>
      <c r="L53" s="10"/>
      <c r="M53" s="1"/>
    </row>
    <row r="54" spans="1:13" ht="18" customHeight="1">
      <c r="A54" s="88"/>
      <c r="B54" s="65"/>
      <c r="C54" s="13" t="s">
        <v>67</v>
      </c>
      <c r="D54" s="15">
        <v>30</v>
      </c>
      <c r="E54" s="15">
        <f t="shared" si="0"/>
        <v>60</v>
      </c>
      <c r="F54" s="15">
        <f t="shared" si="1"/>
        <v>90</v>
      </c>
      <c r="G54" s="14">
        <v>20</v>
      </c>
      <c r="H54" s="33"/>
      <c r="I54" s="33"/>
      <c r="J54" s="33"/>
      <c r="K54" s="22"/>
      <c r="L54" s="10"/>
      <c r="M54" s="1"/>
    </row>
    <row r="55" spans="1:13" ht="32.25" customHeight="1">
      <c r="A55" s="88"/>
      <c r="B55" s="65"/>
      <c r="C55" s="13" t="s">
        <v>68</v>
      </c>
      <c r="D55" s="15">
        <v>1000</v>
      </c>
      <c r="E55" s="15">
        <f t="shared" si="0"/>
        <v>2000</v>
      </c>
      <c r="F55" s="15">
        <f t="shared" si="1"/>
        <v>3000</v>
      </c>
      <c r="G55" s="14">
        <v>6</v>
      </c>
      <c r="H55" s="33"/>
      <c r="I55" s="33"/>
      <c r="J55" s="33"/>
      <c r="K55" s="22"/>
      <c r="L55" s="10"/>
      <c r="M55" s="1"/>
    </row>
    <row r="56" spans="1:13" ht="33" customHeight="1">
      <c r="A56" s="2">
        <v>16</v>
      </c>
      <c r="B56" s="65"/>
      <c r="C56" s="20" t="s">
        <v>69</v>
      </c>
      <c r="D56" s="15"/>
      <c r="E56" s="15"/>
      <c r="F56" s="15"/>
      <c r="G56" s="14"/>
      <c r="H56" s="33">
        <f>D57*G57+D58*G58</f>
        <v>7800</v>
      </c>
      <c r="I56" s="33">
        <f>H56*2</f>
        <v>15600</v>
      </c>
      <c r="J56" s="33">
        <f>H56*3</f>
        <v>23400</v>
      </c>
      <c r="K56" s="22" t="s">
        <v>70</v>
      </c>
      <c r="L56" s="10">
        <v>501010311</v>
      </c>
      <c r="M56" s="1" t="s">
        <v>17</v>
      </c>
    </row>
    <row r="57" spans="1:13">
      <c r="A57" s="1"/>
      <c r="B57" s="65"/>
      <c r="C57" s="13" t="s">
        <v>71</v>
      </c>
      <c r="D57" s="15">
        <v>5000</v>
      </c>
      <c r="E57" s="15">
        <f>D57*2</f>
        <v>10000</v>
      </c>
      <c r="F57" s="15">
        <f>D57*3</f>
        <v>15000</v>
      </c>
      <c r="G57" s="14">
        <v>1.5</v>
      </c>
      <c r="H57" s="33"/>
      <c r="I57" s="33"/>
      <c r="J57" s="33"/>
      <c r="K57" s="22"/>
      <c r="L57" s="10"/>
      <c r="M57" s="1"/>
    </row>
    <row r="58" spans="1:13">
      <c r="A58" s="1"/>
      <c r="B58" s="65"/>
      <c r="C58" s="13" t="s">
        <v>72</v>
      </c>
      <c r="D58" s="15">
        <v>200</v>
      </c>
      <c r="E58" s="15">
        <f>D58*2</f>
        <v>400</v>
      </c>
      <c r="F58" s="15">
        <f>D58*3</f>
        <v>600</v>
      </c>
      <c r="G58" s="14">
        <v>1.5</v>
      </c>
      <c r="H58" s="33"/>
      <c r="I58" s="33"/>
      <c r="J58" s="33"/>
      <c r="K58" s="22"/>
      <c r="L58" s="10"/>
      <c r="M58" s="1"/>
    </row>
    <row r="59" spans="1:13" ht="18" customHeight="1">
      <c r="A59" s="2">
        <v>17</v>
      </c>
      <c r="B59" s="1"/>
      <c r="C59" s="20" t="s">
        <v>73</v>
      </c>
      <c r="D59" s="15"/>
      <c r="E59" s="15"/>
      <c r="F59" s="15"/>
      <c r="G59" s="14"/>
      <c r="H59" s="33">
        <f>D60*G60</f>
        <v>2001</v>
      </c>
      <c r="I59" s="33">
        <f>H59*2</f>
        <v>4002</v>
      </c>
      <c r="J59" s="33">
        <f>H59*3</f>
        <v>6003</v>
      </c>
      <c r="K59" s="9" t="s">
        <v>74</v>
      </c>
      <c r="L59" s="10">
        <v>501010311</v>
      </c>
      <c r="M59" s="12" t="s">
        <v>17</v>
      </c>
    </row>
    <row r="60" spans="1:13" ht="56.25" customHeight="1">
      <c r="A60" s="2"/>
      <c r="B60" s="65"/>
      <c r="C60" s="13" t="s">
        <v>75</v>
      </c>
      <c r="D60" s="15">
        <v>150</v>
      </c>
      <c r="E60" s="15">
        <f>D60*2</f>
        <v>300</v>
      </c>
      <c r="F60" s="15">
        <f>D60*3</f>
        <v>450</v>
      </c>
      <c r="G60" s="14">
        <v>13.34</v>
      </c>
      <c r="H60" s="33"/>
      <c r="I60" s="33"/>
      <c r="J60" s="33"/>
      <c r="K60" s="22"/>
      <c r="L60" s="10"/>
      <c r="M60" s="1"/>
    </row>
    <row r="61" spans="1:13">
      <c r="A61" s="2">
        <v>18</v>
      </c>
      <c r="B61" s="65"/>
      <c r="C61" s="20" t="s">
        <v>76</v>
      </c>
      <c r="D61" s="15"/>
      <c r="E61" s="15"/>
      <c r="F61" s="15"/>
      <c r="G61" s="14"/>
      <c r="H61" s="33">
        <f>D62*G62</f>
        <v>22000</v>
      </c>
      <c r="I61" s="33">
        <f>H61*2</f>
        <v>44000</v>
      </c>
      <c r="J61" s="33">
        <f>H61*3</f>
        <v>66000</v>
      </c>
      <c r="K61" s="9" t="s">
        <v>77</v>
      </c>
      <c r="L61" s="10">
        <v>501010311</v>
      </c>
      <c r="M61" s="12" t="s">
        <v>17</v>
      </c>
    </row>
    <row r="62" spans="1:13" ht="46.5" customHeight="1">
      <c r="A62" s="2"/>
      <c r="B62" s="65"/>
      <c r="C62" s="17" t="s">
        <v>78</v>
      </c>
      <c r="D62" s="15">
        <v>550</v>
      </c>
      <c r="E62" s="15">
        <f>D62*2</f>
        <v>1100</v>
      </c>
      <c r="F62" s="15">
        <f>D62*3</f>
        <v>1650</v>
      </c>
      <c r="G62" s="14">
        <v>40</v>
      </c>
      <c r="H62" s="33"/>
      <c r="I62" s="33"/>
      <c r="J62" s="33"/>
      <c r="K62" s="22"/>
      <c r="L62" s="10"/>
      <c r="M62" s="1"/>
    </row>
    <row r="63" spans="1:13" ht="18" customHeight="1">
      <c r="A63" s="2">
        <v>19</v>
      </c>
      <c r="B63" s="1"/>
      <c r="C63" s="20" t="s">
        <v>79</v>
      </c>
      <c r="D63" s="15"/>
      <c r="E63" s="15"/>
      <c r="F63" s="15"/>
      <c r="G63" s="14"/>
      <c r="H63" s="33">
        <f>D64*G64</f>
        <v>10000</v>
      </c>
      <c r="I63" s="33">
        <f>H63*2</f>
        <v>20000</v>
      </c>
      <c r="J63" s="33">
        <f>H63*3</f>
        <v>30000</v>
      </c>
      <c r="K63" s="9" t="s">
        <v>77</v>
      </c>
      <c r="L63" s="10">
        <v>501010311</v>
      </c>
      <c r="M63" s="12" t="s">
        <v>17</v>
      </c>
    </row>
    <row r="64" spans="1:13" ht="54.75" customHeight="1">
      <c r="A64" s="2"/>
      <c r="B64" s="65"/>
      <c r="C64" s="17" t="s">
        <v>80</v>
      </c>
      <c r="D64" s="15">
        <v>100</v>
      </c>
      <c r="E64" s="15">
        <f>D64*2</f>
        <v>200</v>
      </c>
      <c r="F64" s="15">
        <f>D64*3</f>
        <v>300</v>
      </c>
      <c r="G64" s="14">
        <v>100</v>
      </c>
      <c r="H64" s="33"/>
      <c r="I64" s="33"/>
      <c r="J64" s="33"/>
      <c r="K64" s="22"/>
      <c r="L64" s="10"/>
      <c r="M64" s="1"/>
    </row>
    <row r="65" spans="1:13" ht="21" customHeight="1">
      <c r="A65" s="2">
        <v>20</v>
      </c>
      <c r="B65" s="1"/>
      <c r="C65" s="20" t="s">
        <v>81</v>
      </c>
      <c r="D65" s="23"/>
      <c r="E65" s="15"/>
      <c r="F65" s="15"/>
      <c r="G65" s="24"/>
      <c r="H65" s="59">
        <f>D66*G66+D67*G67+D68*G68+D69*G69+D70*G70</f>
        <v>32200</v>
      </c>
      <c r="I65" s="33">
        <f>H65*2</f>
        <v>64400</v>
      </c>
      <c r="J65" s="33">
        <f>H65*3</f>
        <v>96600</v>
      </c>
      <c r="K65" s="9" t="s">
        <v>77</v>
      </c>
      <c r="L65" s="10">
        <v>501010311</v>
      </c>
      <c r="M65" s="12" t="s">
        <v>17</v>
      </c>
    </row>
    <row r="66" spans="1:13" ht="60" customHeight="1">
      <c r="A66" s="2"/>
      <c r="B66" s="65"/>
      <c r="C66" s="17" t="s">
        <v>82</v>
      </c>
      <c r="D66" s="15">
        <v>8000</v>
      </c>
      <c r="E66" s="15">
        <f>D66*2</f>
        <v>16000</v>
      </c>
      <c r="F66" s="15">
        <f>D66*3</f>
        <v>24000</v>
      </c>
      <c r="G66" s="14">
        <v>3</v>
      </c>
      <c r="H66" s="33"/>
      <c r="I66" s="33"/>
      <c r="J66" s="33"/>
      <c r="K66" s="22"/>
      <c r="L66" s="10"/>
      <c r="M66" s="1"/>
    </row>
    <row r="67" spans="1:13" ht="73.5" customHeight="1">
      <c r="A67" s="2"/>
      <c r="B67" s="65"/>
      <c r="C67" s="16" t="s">
        <v>83</v>
      </c>
      <c r="D67" s="15">
        <v>1500</v>
      </c>
      <c r="E67" s="15">
        <f>D67*2</f>
        <v>3000</v>
      </c>
      <c r="F67" s="15">
        <f>D67*3</f>
        <v>4500</v>
      </c>
      <c r="G67" s="14">
        <v>3</v>
      </c>
      <c r="H67" s="33"/>
      <c r="I67" s="33"/>
      <c r="J67" s="33"/>
      <c r="K67" s="22"/>
      <c r="L67" s="10"/>
      <c r="M67" s="1"/>
    </row>
    <row r="68" spans="1:13" ht="39" customHeight="1">
      <c r="A68" s="18"/>
      <c r="B68" s="66"/>
      <c r="C68" s="16" t="s">
        <v>84</v>
      </c>
      <c r="D68" s="7">
        <v>2000</v>
      </c>
      <c r="E68" s="15">
        <f>D68*2</f>
        <v>4000</v>
      </c>
      <c r="F68" s="15">
        <f>D68*3</f>
        <v>6000</v>
      </c>
      <c r="G68" s="8">
        <v>1</v>
      </c>
      <c r="H68" s="33"/>
      <c r="I68" s="33"/>
      <c r="J68" s="33"/>
      <c r="K68" s="22"/>
      <c r="L68" s="10"/>
      <c r="M68" s="1"/>
    </row>
    <row r="69" spans="1:13" ht="40.5" customHeight="1">
      <c r="A69" s="18"/>
      <c r="B69" s="66"/>
      <c r="C69" s="16" t="s">
        <v>85</v>
      </c>
      <c r="D69" s="7">
        <v>200</v>
      </c>
      <c r="E69" s="15">
        <f>D69*2</f>
        <v>400</v>
      </c>
      <c r="F69" s="15">
        <f>D69*3</f>
        <v>600</v>
      </c>
      <c r="G69" s="8">
        <v>1</v>
      </c>
      <c r="H69" s="33"/>
      <c r="I69" s="33"/>
      <c r="J69" s="33"/>
      <c r="K69" s="22"/>
      <c r="L69" s="10"/>
      <c r="M69" s="1"/>
    </row>
    <row r="70" spans="1:13" ht="33.75" customHeight="1">
      <c r="A70" s="18"/>
      <c r="B70" s="66"/>
      <c r="C70" s="17" t="s">
        <v>86</v>
      </c>
      <c r="D70" s="7">
        <v>1500</v>
      </c>
      <c r="E70" s="15">
        <f>D70*2</f>
        <v>3000</v>
      </c>
      <c r="F70" s="15">
        <f>D70*3</f>
        <v>4500</v>
      </c>
      <c r="G70" s="8">
        <v>1</v>
      </c>
      <c r="H70" s="33"/>
      <c r="I70" s="33"/>
      <c r="J70" s="33"/>
      <c r="K70" s="22"/>
      <c r="L70" s="10"/>
      <c r="M70" s="1"/>
    </row>
    <row r="71" spans="1:13" ht="18" customHeight="1">
      <c r="A71" s="2">
        <v>21</v>
      </c>
      <c r="B71" s="1"/>
      <c r="C71" s="11" t="s">
        <v>87</v>
      </c>
      <c r="D71" s="15"/>
      <c r="E71" s="15"/>
      <c r="F71" s="15"/>
      <c r="G71" s="14"/>
      <c r="H71" s="33">
        <f>D72*G72+D73*G73+D74*G74+D75*G75+D76*G76+D77*G77</f>
        <v>3300</v>
      </c>
      <c r="I71" s="33">
        <f>H71*2</f>
        <v>6600</v>
      </c>
      <c r="J71" s="33">
        <f>H71*3</f>
        <v>9900</v>
      </c>
      <c r="K71" s="9" t="s">
        <v>88</v>
      </c>
      <c r="L71" s="10">
        <v>501010311</v>
      </c>
      <c r="M71" s="12" t="s">
        <v>17</v>
      </c>
    </row>
    <row r="72" spans="1:13" ht="18" customHeight="1">
      <c r="A72" s="2"/>
      <c r="B72" s="69"/>
      <c r="C72" s="17" t="s">
        <v>89</v>
      </c>
      <c r="D72" s="15">
        <v>10</v>
      </c>
      <c r="E72" s="15">
        <f t="shared" ref="E72:E77" si="2">D72*2</f>
        <v>20</v>
      </c>
      <c r="F72" s="15">
        <f t="shared" ref="F72:F77" si="3">D72*3</f>
        <v>30</v>
      </c>
      <c r="G72" s="25">
        <v>15</v>
      </c>
      <c r="H72" s="33"/>
      <c r="I72" s="33"/>
      <c r="J72" s="33"/>
      <c r="K72" s="22"/>
      <c r="L72" s="10"/>
      <c r="M72" s="1"/>
    </row>
    <row r="73" spans="1:13" ht="18" customHeight="1">
      <c r="A73" s="88"/>
      <c r="B73" s="65"/>
      <c r="C73" s="17" t="s">
        <v>90</v>
      </c>
      <c r="D73" s="15">
        <v>50</v>
      </c>
      <c r="E73" s="15">
        <f t="shared" si="2"/>
        <v>100</v>
      </c>
      <c r="F73" s="15">
        <f t="shared" si="3"/>
        <v>150</v>
      </c>
      <c r="G73" s="25">
        <v>15</v>
      </c>
      <c r="H73" s="33"/>
      <c r="I73" s="33"/>
      <c r="J73" s="33"/>
      <c r="K73" s="22"/>
      <c r="L73" s="10"/>
      <c r="M73" s="1"/>
    </row>
    <row r="74" spans="1:13" ht="18" customHeight="1">
      <c r="A74" s="88"/>
      <c r="B74" s="65"/>
      <c r="C74" s="17" t="s">
        <v>91</v>
      </c>
      <c r="D74" s="15">
        <v>50</v>
      </c>
      <c r="E74" s="15">
        <f t="shared" si="2"/>
        <v>100</v>
      </c>
      <c r="F74" s="15">
        <f t="shared" si="3"/>
        <v>150</v>
      </c>
      <c r="G74" s="25">
        <v>15</v>
      </c>
      <c r="H74" s="33"/>
      <c r="I74" s="33"/>
      <c r="J74" s="33"/>
      <c r="K74" s="22"/>
      <c r="L74" s="10"/>
      <c r="M74" s="1"/>
    </row>
    <row r="75" spans="1:13" ht="18" customHeight="1">
      <c r="A75" s="88"/>
      <c r="B75" s="65"/>
      <c r="C75" s="17" t="s">
        <v>92</v>
      </c>
      <c r="D75" s="15">
        <v>50</v>
      </c>
      <c r="E75" s="15">
        <f t="shared" si="2"/>
        <v>100</v>
      </c>
      <c r="F75" s="15">
        <f t="shared" si="3"/>
        <v>150</v>
      </c>
      <c r="G75" s="25">
        <v>15</v>
      </c>
      <c r="H75" s="33"/>
      <c r="I75" s="33"/>
      <c r="J75" s="33"/>
      <c r="K75" s="22"/>
      <c r="L75" s="10"/>
      <c r="M75" s="1"/>
    </row>
    <row r="76" spans="1:13" ht="18" customHeight="1">
      <c r="A76" s="88"/>
      <c r="B76" s="65"/>
      <c r="C76" s="17" t="s">
        <v>93</v>
      </c>
      <c r="D76" s="15">
        <v>30</v>
      </c>
      <c r="E76" s="15">
        <f t="shared" si="2"/>
        <v>60</v>
      </c>
      <c r="F76" s="15">
        <f t="shared" si="3"/>
        <v>90</v>
      </c>
      <c r="G76" s="25">
        <v>15</v>
      </c>
      <c r="H76" s="33"/>
      <c r="I76" s="33"/>
      <c r="J76" s="33"/>
      <c r="K76" s="22"/>
      <c r="L76" s="10"/>
      <c r="M76" s="1"/>
    </row>
    <row r="77" spans="1:13" ht="18" customHeight="1">
      <c r="A77" s="88"/>
      <c r="B77" s="65"/>
      <c r="C77" s="17" t="s">
        <v>94</v>
      </c>
      <c r="D77" s="15">
        <v>30</v>
      </c>
      <c r="E77" s="15">
        <f t="shared" si="2"/>
        <v>60</v>
      </c>
      <c r="F77" s="15">
        <f t="shared" si="3"/>
        <v>90</v>
      </c>
      <c r="G77" s="25">
        <v>15</v>
      </c>
      <c r="H77" s="33"/>
      <c r="I77" s="33"/>
      <c r="J77" s="33"/>
      <c r="K77" s="22"/>
      <c r="L77" s="10"/>
      <c r="M77" s="1"/>
    </row>
    <row r="78" spans="1:13" ht="18" customHeight="1">
      <c r="A78" s="2">
        <v>22</v>
      </c>
      <c r="B78" s="1"/>
      <c r="C78" s="11" t="s">
        <v>95</v>
      </c>
      <c r="D78" s="15"/>
      <c r="E78" s="15"/>
      <c r="F78" s="15"/>
      <c r="G78" s="14"/>
      <c r="H78" s="33">
        <f>D79*G79+D80*G80+D81*G81</f>
        <v>10020</v>
      </c>
      <c r="I78" s="33">
        <f>H78*2</f>
        <v>20040</v>
      </c>
      <c r="J78" s="33">
        <f>H78*3</f>
        <v>30060</v>
      </c>
      <c r="K78" s="9" t="s">
        <v>88</v>
      </c>
      <c r="L78" s="10">
        <v>501010311</v>
      </c>
      <c r="M78" s="12" t="s">
        <v>17</v>
      </c>
    </row>
    <row r="79" spans="1:13" ht="18" customHeight="1">
      <c r="A79" s="2"/>
      <c r="B79" s="65"/>
      <c r="C79" s="17" t="s">
        <v>96</v>
      </c>
      <c r="D79" s="15">
        <v>40</v>
      </c>
      <c r="E79" s="15">
        <f>D79*2</f>
        <v>80</v>
      </c>
      <c r="F79" s="15">
        <f>D79*3</f>
        <v>120</v>
      </c>
      <c r="G79" s="25">
        <v>167</v>
      </c>
      <c r="H79" s="33"/>
      <c r="I79" s="33"/>
      <c r="J79" s="33"/>
      <c r="K79" s="22"/>
      <c r="L79" s="10"/>
      <c r="M79" s="1"/>
    </row>
    <row r="80" spans="1:13" ht="18" customHeight="1">
      <c r="A80" s="2"/>
      <c r="B80" s="65"/>
      <c r="C80" s="17" t="s">
        <v>97</v>
      </c>
      <c r="D80" s="15">
        <v>10</v>
      </c>
      <c r="E80" s="15">
        <f>D80*2</f>
        <v>20</v>
      </c>
      <c r="F80" s="15">
        <f>D80*3</f>
        <v>30</v>
      </c>
      <c r="G80" s="25">
        <v>167</v>
      </c>
      <c r="H80" s="33"/>
      <c r="I80" s="33"/>
      <c r="J80" s="33"/>
      <c r="K80" s="22"/>
      <c r="L80" s="10"/>
      <c r="M80" s="1"/>
    </row>
    <row r="81" spans="1:13" ht="18" customHeight="1">
      <c r="A81" s="2"/>
      <c r="B81" s="65"/>
      <c r="C81" s="17" t="s">
        <v>98</v>
      </c>
      <c r="D81" s="15">
        <v>10</v>
      </c>
      <c r="E81" s="15">
        <f>D81*2</f>
        <v>20</v>
      </c>
      <c r="F81" s="15">
        <f>D81*3</f>
        <v>30</v>
      </c>
      <c r="G81" s="25">
        <v>167</v>
      </c>
      <c r="H81" s="33"/>
      <c r="I81" s="33"/>
      <c r="J81" s="33"/>
      <c r="K81" s="22"/>
      <c r="L81" s="10"/>
      <c r="M81" s="1"/>
    </row>
    <row r="82" spans="1:13" ht="30.75" customHeight="1">
      <c r="A82" s="2">
        <v>23</v>
      </c>
      <c r="B82" s="20"/>
      <c r="C82" s="20" t="s">
        <v>99</v>
      </c>
      <c r="D82" s="1"/>
      <c r="E82" s="15"/>
      <c r="F82" s="15"/>
      <c r="G82" s="26"/>
      <c r="H82" s="33">
        <f>D83*G83+D84*G84+D85*G85+D86*G86</f>
        <v>41650</v>
      </c>
      <c r="I82" s="33">
        <f>H82*2</f>
        <v>83300</v>
      </c>
      <c r="J82" s="33">
        <f>H82*3</f>
        <v>124950</v>
      </c>
      <c r="K82" s="9" t="s">
        <v>88</v>
      </c>
      <c r="L82" s="10">
        <v>501010311</v>
      </c>
      <c r="M82" s="12" t="s">
        <v>17</v>
      </c>
    </row>
    <row r="83" spans="1:13" ht="74.25" customHeight="1">
      <c r="A83" s="88"/>
      <c r="B83" s="65"/>
      <c r="C83" s="17" t="s">
        <v>100</v>
      </c>
      <c r="D83" s="15">
        <v>150</v>
      </c>
      <c r="E83" s="15">
        <f>D83*2</f>
        <v>300</v>
      </c>
      <c r="F83" s="15">
        <f>D83*3</f>
        <v>450</v>
      </c>
      <c r="G83" s="14">
        <v>6.5</v>
      </c>
      <c r="H83" s="33"/>
      <c r="I83" s="33"/>
      <c r="J83" s="33"/>
      <c r="K83" s="1"/>
      <c r="L83" s="10"/>
      <c r="M83" s="1"/>
    </row>
    <row r="84" spans="1:13" ht="74.25" customHeight="1">
      <c r="A84" s="88"/>
      <c r="B84" s="65"/>
      <c r="C84" s="17" t="s">
        <v>101</v>
      </c>
      <c r="D84" s="15">
        <v>150</v>
      </c>
      <c r="E84" s="15">
        <f>D84*2</f>
        <v>300</v>
      </c>
      <c r="F84" s="15">
        <f>D84*3</f>
        <v>450</v>
      </c>
      <c r="G84" s="14">
        <v>6.5</v>
      </c>
      <c r="H84" s="33"/>
      <c r="I84" s="33"/>
      <c r="J84" s="33"/>
      <c r="K84" s="1"/>
      <c r="L84" s="10"/>
      <c r="M84" s="1"/>
    </row>
    <row r="85" spans="1:13" ht="81.75" customHeight="1">
      <c r="A85" s="88"/>
      <c r="B85" s="65"/>
      <c r="C85" s="17" t="s">
        <v>102</v>
      </c>
      <c r="D85" s="15">
        <v>6000</v>
      </c>
      <c r="E85" s="15">
        <f>D85*2</f>
        <v>12000</v>
      </c>
      <c r="F85" s="15">
        <f>D85*3</f>
        <v>18000</v>
      </c>
      <c r="G85" s="14">
        <v>6.5</v>
      </c>
      <c r="H85" s="33"/>
      <c r="I85" s="33"/>
      <c r="J85" s="33"/>
      <c r="K85" s="1"/>
      <c r="L85" s="10"/>
      <c r="M85" s="1"/>
    </row>
    <row r="86" spans="1:13" ht="32.25" customHeight="1">
      <c r="A86" s="88"/>
      <c r="B86" s="65"/>
      <c r="C86" s="17" t="s">
        <v>103</v>
      </c>
      <c r="D86" s="15">
        <v>200</v>
      </c>
      <c r="E86" s="15">
        <f>D86*2</f>
        <v>400</v>
      </c>
      <c r="F86" s="15">
        <f>D86*3</f>
        <v>600</v>
      </c>
      <c r="G86" s="14">
        <v>3.5</v>
      </c>
      <c r="H86" s="33"/>
      <c r="I86" s="33"/>
      <c r="J86" s="33"/>
      <c r="K86" s="1"/>
      <c r="L86" s="10"/>
      <c r="M86" s="1"/>
    </row>
    <row r="87" spans="1:13">
      <c r="A87" s="2">
        <v>24</v>
      </c>
      <c r="B87" s="65"/>
      <c r="C87" s="20" t="s">
        <v>104</v>
      </c>
      <c r="D87" s="15"/>
      <c r="E87" s="15"/>
      <c r="F87" s="15"/>
      <c r="G87" s="14"/>
      <c r="H87" s="33">
        <f>D88*G88+D89*G89+D90*G90</f>
        <v>15500</v>
      </c>
      <c r="I87" s="33">
        <f>H87*2</f>
        <v>31000</v>
      </c>
      <c r="J87" s="33">
        <f>H87*3</f>
        <v>46500</v>
      </c>
      <c r="K87" s="9" t="s">
        <v>105</v>
      </c>
      <c r="L87" s="10">
        <v>501010311</v>
      </c>
      <c r="M87" s="12" t="s">
        <v>17</v>
      </c>
    </row>
    <row r="88" spans="1:13">
      <c r="A88" s="2"/>
      <c r="B88" s="65"/>
      <c r="C88" s="27" t="s">
        <v>106</v>
      </c>
      <c r="D88" s="15">
        <v>5000</v>
      </c>
      <c r="E88" s="15">
        <f>D88*2</f>
        <v>10000</v>
      </c>
      <c r="F88" s="15">
        <f>D88*3</f>
        <v>15000</v>
      </c>
      <c r="G88" s="14">
        <v>2</v>
      </c>
      <c r="H88" s="33"/>
      <c r="I88" s="33"/>
      <c r="J88" s="33"/>
      <c r="K88" s="1"/>
      <c r="L88" s="5"/>
      <c r="M88" s="1"/>
    </row>
    <row r="89" spans="1:13">
      <c r="A89" s="2"/>
      <c r="B89" s="65"/>
      <c r="C89" s="27" t="s">
        <v>107</v>
      </c>
      <c r="D89" s="15">
        <v>5000</v>
      </c>
      <c r="E89" s="15">
        <f>D89*2</f>
        <v>10000</v>
      </c>
      <c r="F89" s="15">
        <f>D89*3</f>
        <v>15000</v>
      </c>
      <c r="G89" s="14">
        <v>0.5</v>
      </c>
      <c r="H89" s="33"/>
      <c r="I89" s="33"/>
      <c r="J89" s="33"/>
      <c r="K89" s="1"/>
      <c r="L89" s="5"/>
      <c r="M89" s="1"/>
    </row>
    <row r="90" spans="1:13">
      <c r="A90" s="2"/>
      <c r="B90" s="65"/>
      <c r="C90" s="27" t="s">
        <v>108</v>
      </c>
      <c r="D90" s="15">
        <v>5000</v>
      </c>
      <c r="E90" s="15">
        <f>D90*2</f>
        <v>10000</v>
      </c>
      <c r="F90" s="15">
        <f>D90*3</f>
        <v>15000</v>
      </c>
      <c r="G90" s="14">
        <v>0.6</v>
      </c>
      <c r="H90" s="33"/>
      <c r="I90" s="33"/>
      <c r="J90" s="33"/>
      <c r="K90" s="1"/>
      <c r="L90" s="5"/>
      <c r="M90" s="1"/>
    </row>
    <row r="91" spans="1:13" ht="33" customHeight="1">
      <c r="A91" s="2">
        <v>25</v>
      </c>
      <c r="B91" s="1"/>
      <c r="C91" s="20" t="s">
        <v>109</v>
      </c>
      <c r="D91" s="15"/>
      <c r="E91" s="15"/>
      <c r="F91" s="15"/>
      <c r="G91" s="14"/>
      <c r="H91" s="33">
        <f>D92*G92+D93*G93+D94*G94</f>
        <v>26500</v>
      </c>
      <c r="I91" s="33">
        <f>H91*2</f>
        <v>53000</v>
      </c>
      <c r="J91" s="33">
        <f>H91*3</f>
        <v>79500</v>
      </c>
      <c r="K91" s="9" t="s">
        <v>77</v>
      </c>
      <c r="L91" s="10">
        <v>501010311</v>
      </c>
      <c r="M91" s="12" t="s">
        <v>17</v>
      </c>
    </row>
    <row r="92" spans="1:13" ht="46.5" customHeight="1">
      <c r="A92" s="2"/>
      <c r="B92" s="65"/>
      <c r="C92" s="17" t="s">
        <v>110</v>
      </c>
      <c r="D92" s="15">
        <v>15000</v>
      </c>
      <c r="E92" s="15">
        <f>D92*2</f>
        <v>30000</v>
      </c>
      <c r="F92" s="15">
        <f>D92*3</f>
        <v>45000</v>
      </c>
      <c r="G92" s="14">
        <v>1</v>
      </c>
      <c r="H92" s="33"/>
      <c r="I92" s="33"/>
      <c r="J92" s="33"/>
      <c r="K92" s="1"/>
      <c r="L92" s="10"/>
      <c r="M92" s="1"/>
    </row>
    <row r="93" spans="1:13" ht="46.5" customHeight="1">
      <c r="A93" s="2"/>
      <c r="B93" s="65"/>
      <c r="C93" s="17" t="s">
        <v>111</v>
      </c>
      <c r="D93" s="15">
        <v>10000</v>
      </c>
      <c r="E93" s="15">
        <f>D93*2</f>
        <v>20000</v>
      </c>
      <c r="F93" s="15">
        <f>D93*3</f>
        <v>30000</v>
      </c>
      <c r="G93" s="14">
        <v>0.9</v>
      </c>
      <c r="H93" s="33"/>
      <c r="I93" s="33"/>
      <c r="J93" s="33"/>
      <c r="K93" s="1"/>
      <c r="L93" s="10"/>
      <c r="M93" s="1"/>
    </row>
    <row r="94" spans="1:13">
      <c r="A94" s="2"/>
      <c r="B94" s="65"/>
      <c r="C94" s="27" t="s">
        <v>112</v>
      </c>
      <c r="D94" s="15">
        <v>5000</v>
      </c>
      <c r="E94" s="15">
        <f>D94*2</f>
        <v>10000</v>
      </c>
      <c r="F94" s="15">
        <f>D94*3</f>
        <v>15000</v>
      </c>
      <c r="G94" s="14">
        <v>0.5</v>
      </c>
      <c r="H94" s="33"/>
      <c r="I94" s="33"/>
      <c r="J94" s="33"/>
      <c r="K94" s="1"/>
      <c r="L94" s="10"/>
      <c r="M94" s="1"/>
    </row>
    <row r="95" spans="1:13">
      <c r="A95" s="2">
        <v>26</v>
      </c>
      <c r="B95" s="1"/>
      <c r="C95" s="28" t="s">
        <v>113</v>
      </c>
      <c r="D95" s="29"/>
      <c r="E95" s="29"/>
      <c r="F95" s="15"/>
      <c r="G95" s="14"/>
      <c r="H95" s="33">
        <f>D96*G96+D97*G97+D98*G98</f>
        <v>30000</v>
      </c>
      <c r="I95" s="33">
        <f>H95*2</f>
        <v>60000</v>
      </c>
      <c r="J95" s="33">
        <f>H95*3</f>
        <v>90000</v>
      </c>
      <c r="K95" s="9" t="s">
        <v>114</v>
      </c>
      <c r="L95" s="10">
        <v>501010311</v>
      </c>
      <c r="M95" s="12" t="s">
        <v>17</v>
      </c>
    </row>
    <row r="96" spans="1:13" ht="89.25">
      <c r="A96" s="2"/>
      <c r="B96" s="88"/>
      <c r="C96" s="13" t="s">
        <v>115</v>
      </c>
      <c r="D96" s="15">
        <v>30</v>
      </c>
      <c r="E96" s="15">
        <f>D96*2</f>
        <v>60</v>
      </c>
      <c r="F96" s="15">
        <f>D96*3</f>
        <v>90</v>
      </c>
      <c r="G96" s="14">
        <v>200</v>
      </c>
      <c r="H96" s="33"/>
      <c r="I96" s="33"/>
      <c r="J96" s="33"/>
      <c r="K96" s="1"/>
      <c r="L96" s="5"/>
      <c r="M96" s="1"/>
    </row>
    <row r="97" spans="1:13">
      <c r="A97" s="2"/>
      <c r="B97" s="88"/>
      <c r="C97" s="17" t="s">
        <v>116</v>
      </c>
      <c r="D97" s="15">
        <v>100</v>
      </c>
      <c r="E97" s="15">
        <f>D97*2</f>
        <v>200</v>
      </c>
      <c r="F97" s="15">
        <f>D97*3</f>
        <v>300</v>
      </c>
      <c r="G97" s="14">
        <v>200</v>
      </c>
      <c r="H97" s="33"/>
      <c r="I97" s="33"/>
      <c r="J97" s="33"/>
      <c r="K97" s="1"/>
      <c r="L97" s="5"/>
      <c r="M97" s="1"/>
    </row>
    <row r="98" spans="1:13">
      <c r="A98" s="2"/>
      <c r="B98" s="88"/>
      <c r="C98" s="17" t="s">
        <v>117</v>
      </c>
      <c r="D98" s="15">
        <v>20</v>
      </c>
      <c r="E98" s="15">
        <f>D98*2</f>
        <v>40</v>
      </c>
      <c r="F98" s="15">
        <f>D98*3</f>
        <v>60</v>
      </c>
      <c r="G98" s="14">
        <v>200</v>
      </c>
      <c r="H98" s="33"/>
      <c r="I98" s="33"/>
      <c r="J98" s="33"/>
      <c r="K98" s="1"/>
      <c r="L98" s="5"/>
      <c r="M98" s="1"/>
    </row>
    <row r="99" spans="1:13">
      <c r="A99" s="2">
        <v>27</v>
      </c>
      <c r="B99" s="1"/>
      <c r="C99" s="20" t="s">
        <v>118</v>
      </c>
      <c r="D99" s="15"/>
      <c r="E99" s="15"/>
      <c r="F99" s="15"/>
      <c r="G99" s="14"/>
      <c r="H99" s="33">
        <f>D100*G100</f>
        <v>36000</v>
      </c>
      <c r="I99" s="33">
        <f>H99*2</f>
        <v>72000</v>
      </c>
      <c r="J99" s="33">
        <f>H99*3</f>
        <v>108000</v>
      </c>
      <c r="K99" s="9" t="s">
        <v>114</v>
      </c>
      <c r="L99" s="10">
        <v>501010311</v>
      </c>
      <c r="M99" s="12" t="s">
        <v>17</v>
      </c>
    </row>
    <row r="100" spans="1:13" ht="53.25" customHeight="1">
      <c r="A100" s="2"/>
      <c r="B100" s="65"/>
      <c r="C100" s="36" t="s">
        <v>119</v>
      </c>
      <c r="D100" s="15">
        <v>200</v>
      </c>
      <c r="E100" s="15">
        <f>D100*2</f>
        <v>400</v>
      </c>
      <c r="F100" s="15">
        <f>D100*3</f>
        <v>600</v>
      </c>
      <c r="G100" s="14">
        <v>180</v>
      </c>
      <c r="H100" s="33"/>
      <c r="I100" s="33"/>
      <c r="J100" s="33"/>
      <c r="K100" s="1"/>
      <c r="L100" s="5"/>
      <c r="M100" s="1"/>
    </row>
    <row r="101" spans="1:13" ht="27" customHeight="1">
      <c r="A101" s="2">
        <v>28</v>
      </c>
      <c r="B101" s="1"/>
      <c r="C101" s="20" t="s">
        <v>120</v>
      </c>
      <c r="D101" s="15"/>
      <c r="E101" s="15"/>
      <c r="F101" s="15"/>
      <c r="G101" s="14"/>
      <c r="H101" s="33">
        <f>D102*G102</f>
        <v>54000</v>
      </c>
      <c r="I101" s="33">
        <f>H101*2</f>
        <v>108000</v>
      </c>
      <c r="J101" s="33">
        <f>H101*3</f>
        <v>162000</v>
      </c>
      <c r="K101" s="9" t="s">
        <v>114</v>
      </c>
      <c r="L101" s="10">
        <v>501010311</v>
      </c>
      <c r="M101" s="12" t="s">
        <v>17</v>
      </c>
    </row>
    <row r="102" spans="1:13" ht="54.75" customHeight="1">
      <c r="A102" s="2"/>
      <c r="B102" s="65"/>
      <c r="C102" s="70" t="s">
        <v>121</v>
      </c>
      <c r="D102" s="15">
        <v>300</v>
      </c>
      <c r="E102" s="15">
        <f>D102*2</f>
        <v>600</v>
      </c>
      <c r="F102" s="15">
        <f>D102*3</f>
        <v>900</v>
      </c>
      <c r="G102" s="14">
        <v>180</v>
      </c>
      <c r="H102" s="33"/>
      <c r="I102" s="33"/>
      <c r="J102" s="33"/>
      <c r="K102" s="1"/>
      <c r="L102" s="5"/>
      <c r="M102" s="1"/>
    </row>
    <row r="103" spans="1:13">
      <c r="A103" s="2">
        <v>29</v>
      </c>
      <c r="B103" s="71"/>
      <c r="C103" s="28" t="s">
        <v>122</v>
      </c>
      <c r="D103" s="30"/>
      <c r="E103" s="30"/>
      <c r="F103" s="15"/>
      <c r="G103" s="14"/>
      <c r="H103" s="33">
        <f>D104*G104</f>
        <v>182000</v>
      </c>
      <c r="I103" s="33">
        <f>H103*2</f>
        <v>364000</v>
      </c>
      <c r="J103" s="33">
        <f>H103*3</f>
        <v>546000</v>
      </c>
      <c r="K103" s="9" t="s">
        <v>123</v>
      </c>
      <c r="L103" s="10">
        <v>501010311</v>
      </c>
      <c r="M103" s="12" t="s">
        <v>17</v>
      </c>
    </row>
    <row r="104" spans="1:13" ht="140.25">
      <c r="A104" s="2"/>
      <c r="B104" s="16"/>
      <c r="C104" s="13" t="s">
        <v>124</v>
      </c>
      <c r="D104" s="15">
        <v>1400</v>
      </c>
      <c r="E104" s="15">
        <f>D104*2</f>
        <v>2800</v>
      </c>
      <c r="F104" s="15">
        <f>D104*3</f>
        <v>4200</v>
      </c>
      <c r="G104" s="14">
        <v>130</v>
      </c>
      <c r="H104" s="33"/>
      <c r="I104" s="33"/>
      <c r="J104" s="33"/>
      <c r="K104" s="1"/>
      <c r="L104" s="5"/>
      <c r="M104" s="1"/>
    </row>
    <row r="105" spans="1:13">
      <c r="A105" s="2">
        <v>30</v>
      </c>
      <c r="B105" s="68"/>
      <c r="C105" s="31" t="s">
        <v>125</v>
      </c>
      <c r="D105" s="30"/>
      <c r="E105" s="30"/>
      <c r="F105" s="15"/>
      <c r="G105" s="14"/>
      <c r="H105" s="33">
        <f>D106*G106</f>
        <v>10500</v>
      </c>
      <c r="I105" s="33">
        <f>H105*2</f>
        <v>21000</v>
      </c>
      <c r="J105" s="33">
        <f>H105*3</f>
        <v>31500</v>
      </c>
      <c r="K105" s="9" t="s">
        <v>123</v>
      </c>
      <c r="L105" s="10">
        <v>501010311</v>
      </c>
      <c r="M105" s="12" t="s">
        <v>17</v>
      </c>
    </row>
    <row r="106" spans="1:13" ht="64.5">
      <c r="A106" s="2"/>
      <c r="B106" s="72"/>
      <c r="C106" s="32" t="s">
        <v>126</v>
      </c>
      <c r="D106" s="15">
        <v>50</v>
      </c>
      <c r="E106" s="15">
        <f>D106*2</f>
        <v>100</v>
      </c>
      <c r="F106" s="15">
        <f>D106*3</f>
        <v>150</v>
      </c>
      <c r="G106" s="14">
        <v>210</v>
      </c>
      <c r="H106" s="33"/>
      <c r="I106" s="33"/>
      <c r="J106" s="33"/>
      <c r="K106" s="1"/>
      <c r="L106" s="5"/>
      <c r="M106" s="1"/>
    </row>
    <row r="107" spans="1:13">
      <c r="A107" s="2">
        <v>31</v>
      </c>
      <c r="B107" s="1"/>
      <c r="C107" s="20" t="s">
        <v>127</v>
      </c>
      <c r="D107" s="15"/>
      <c r="E107" s="15"/>
      <c r="F107" s="15"/>
      <c r="G107" s="14"/>
      <c r="H107" s="33">
        <f>D108*G108+D109*G109</f>
        <v>40458.333333333336</v>
      </c>
      <c r="I107" s="33">
        <f>H107*2</f>
        <v>80916.666666666672</v>
      </c>
      <c r="J107" s="33">
        <f>H107*3</f>
        <v>121375</v>
      </c>
      <c r="K107" s="9" t="s">
        <v>123</v>
      </c>
      <c r="L107" s="10">
        <v>501010311</v>
      </c>
      <c r="M107" s="12" t="s">
        <v>17</v>
      </c>
    </row>
    <row r="108" spans="1:13" ht="60.75" customHeight="1">
      <c r="A108" s="2"/>
      <c r="B108" s="65"/>
      <c r="C108" s="32" t="s">
        <v>128</v>
      </c>
      <c r="D108" s="15">
        <v>700</v>
      </c>
      <c r="E108" s="15">
        <f>D108*2</f>
        <v>1400</v>
      </c>
      <c r="F108" s="15">
        <f>D108*3</f>
        <v>2100</v>
      </c>
      <c r="G108" s="14">
        <v>38.75</v>
      </c>
      <c r="H108" s="33"/>
      <c r="I108" s="33"/>
      <c r="J108" s="33"/>
      <c r="K108" s="1"/>
      <c r="L108" s="5"/>
      <c r="M108" s="1"/>
    </row>
    <row r="109" spans="1:13">
      <c r="A109" s="2"/>
      <c r="B109" s="65"/>
      <c r="C109" s="32" t="s">
        <v>129</v>
      </c>
      <c r="D109" s="15">
        <v>150</v>
      </c>
      <c r="E109" s="15">
        <f>D109*2</f>
        <v>300</v>
      </c>
      <c r="F109" s="15">
        <f>D109*3</f>
        <v>450</v>
      </c>
      <c r="G109" s="14">
        <v>88.8888888888889</v>
      </c>
      <c r="H109" s="33"/>
      <c r="I109" s="33"/>
      <c r="J109" s="33"/>
      <c r="K109" s="1"/>
      <c r="L109" s="5"/>
      <c r="M109" s="1"/>
    </row>
    <row r="110" spans="1:13">
      <c r="A110" s="2">
        <v>32</v>
      </c>
      <c r="B110" s="1"/>
      <c r="C110" s="20" t="s">
        <v>130</v>
      </c>
      <c r="D110" s="15"/>
      <c r="E110" s="15"/>
      <c r="F110" s="15"/>
      <c r="G110" s="14"/>
      <c r="H110" s="33">
        <f>D111*G111</f>
        <v>5000</v>
      </c>
      <c r="I110" s="33">
        <f>H110*2</f>
        <v>10000</v>
      </c>
      <c r="J110" s="33">
        <f>H110*3</f>
        <v>15000</v>
      </c>
      <c r="K110" s="9" t="s">
        <v>123</v>
      </c>
      <c r="L110" s="10">
        <v>501010311</v>
      </c>
      <c r="M110" s="12" t="s">
        <v>17</v>
      </c>
    </row>
    <row r="111" spans="1:13" ht="84.75" customHeight="1">
      <c r="A111" s="2"/>
      <c r="B111" s="65"/>
      <c r="C111" s="32" t="s">
        <v>131</v>
      </c>
      <c r="D111" s="15">
        <v>50</v>
      </c>
      <c r="E111" s="15">
        <f>D111*2</f>
        <v>100</v>
      </c>
      <c r="F111" s="15">
        <f>D111*3</f>
        <v>150</v>
      </c>
      <c r="G111" s="14">
        <v>100</v>
      </c>
      <c r="H111" s="33"/>
      <c r="I111" s="33"/>
      <c r="J111" s="33"/>
      <c r="K111" s="1"/>
      <c r="L111" s="5"/>
      <c r="M111" s="1"/>
    </row>
    <row r="112" spans="1:13" ht="20.25" customHeight="1">
      <c r="A112" s="2">
        <v>33</v>
      </c>
      <c r="B112" s="1"/>
      <c r="C112" s="20" t="s">
        <v>132</v>
      </c>
      <c r="D112" s="15"/>
      <c r="E112" s="15"/>
      <c r="F112" s="15"/>
      <c r="G112" s="14"/>
      <c r="H112" s="33">
        <f>D113*G113</f>
        <v>5000</v>
      </c>
      <c r="I112" s="33">
        <f>H112*2</f>
        <v>10000</v>
      </c>
      <c r="J112" s="33">
        <f>H112*3</f>
        <v>15000</v>
      </c>
      <c r="K112" s="9" t="s">
        <v>133</v>
      </c>
      <c r="L112" s="10">
        <v>501010311</v>
      </c>
      <c r="M112" s="12" t="s">
        <v>17</v>
      </c>
    </row>
    <row r="113" spans="1:13" ht="52.5" customHeight="1">
      <c r="A113" s="2"/>
      <c r="B113" s="65"/>
      <c r="C113" s="17" t="s">
        <v>134</v>
      </c>
      <c r="D113" s="15">
        <v>500</v>
      </c>
      <c r="E113" s="15">
        <f>D113*2</f>
        <v>1000</v>
      </c>
      <c r="F113" s="15">
        <f>D113*3</f>
        <v>1500</v>
      </c>
      <c r="G113" s="14">
        <v>10</v>
      </c>
      <c r="H113" s="33"/>
      <c r="I113" s="33"/>
      <c r="J113" s="33"/>
      <c r="K113" s="1"/>
      <c r="L113" s="10"/>
      <c r="M113" s="1"/>
    </row>
    <row r="114" spans="1:13" ht="21.75" customHeight="1">
      <c r="A114" s="2">
        <v>34</v>
      </c>
      <c r="B114" s="1"/>
      <c r="C114" s="20" t="s">
        <v>135</v>
      </c>
      <c r="D114" s="15"/>
      <c r="E114" s="15"/>
      <c r="F114" s="15"/>
      <c r="G114" s="14"/>
      <c r="H114" s="33">
        <f>D115*G115+D116*G116+D117*G117</f>
        <v>43300</v>
      </c>
      <c r="I114" s="33">
        <f>H114*2</f>
        <v>86600</v>
      </c>
      <c r="J114" s="33">
        <f>H114*3</f>
        <v>129900</v>
      </c>
      <c r="K114" s="9" t="s">
        <v>133</v>
      </c>
      <c r="L114" s="10">
        <v>501010311</v>
      </c>
      <c r="M114" s="12" t="s">
        <v>17</v>
      </c>
    </row>
    <row r="115" spans="1:13" ht="46.5" customHeight="1">
      <c r="A115" s="2"/>
      <c r="B115" s="65"/>
      <c r="C115" s="17" t="s">
        <v>136</v>
      </c>
      <c r="D115" s="15">
        <v>40</v>
      </c>
      <c r="E115" s="15">
        <f>D115*2</f>
        <v>80</v>
      </c>
      <c r="F115" s="15">
        <f>D115*3</f>
        <v>120</v>
      </c>
      <c r="G115" s="14">
        <v>50</v>
      </c>
      <c r="H115" s="33"/>
      <c r="I115" s="33"/>
      <c r="J115" s="33"/>
      <c r="K115" s="22"/>
      <c r="L115" s="10"/>
      <c r="M115" s="1"/>
    </row>
    <row r="116" spans="1:13" ht="44.25" customHeight="1">
      <c r="A116" s="2"/>
      <c r="B116" s="65"/>
      <c r="C116" s="17" t="s">
        <v>137</v>
      </c>
      <c r="D116" s="15">
        <v>700</v>
      </c>
      <c r="E116" s="15">
        <f>D116*2</f>
        <v>1400</v>
      </c>
      <c r="F116" s="15">
        <f>D116*3</f>
        <v>2100</v>
      </c>
      <c r="G116" s="14">
        <v>50</v>
      </c>
      <c r="H116" s="33"/>
      <c r="I116" s="33"/>
      <c r="J116" s="33"/>
      <c r="K116" s="22"/>
      <c r="L116" s="10"/>
      <c r="M116" s="1"/>
    </row>
    <row r="117" spans="1:13" ht="44.25" customHeight="1">
      <c r="A117" s="2"/>
      <c r="B117" s="65"/>
      <c r="C117" s="17" t="s">
        <v>138</v>
      </c>
      <c r="D117" s="15">
        <v>300</v>
      </c>
      <c r="E117" s="15">
        <f>D117*2</f>
        <v>600</v>
      </c>
      <c r="F117" s="15">
        <f>D117*3</f>
        <v>900</v>
      </c>
      <c r="G117" s="14">
        <v>21</v>
      </c>
      <c r="H117" s="33"/>
      <c r="I117" s="33"/>
      <c r="J117" s="33"/>
      <c r="K117" s="22"/>
      <c r="L117" s="10"/>
      <c r="M117" s="1"/>
    </row>
    <row r="118" spans="1:13">
      <c r="A118" s="2">
        <v>35</v>
      </c>
      <c r="B118" s="73"/>
      <c r="C118" s="28" t="s">
        <v>139</v>
      </c>
      <c r="D118" s="30"/>
      <c r="E118" s="30"/>
      <c r="F118" s="15"/>
      <c r="G118" s="14"/>
      <c r="H118" s="33">
        <f>D119*G119</f>
        <v>44000</v>
      </c>
      <c r="I118" s="33">
        <f>H118*2</f>
        <v>88000</v>
      </c>
      <c r="J118" s="33">
        <f>H118*3</f>
        <v>132000</v>
      </c>
      <c r="K118" s="9" t="s">
        <v>133</v>
      </c>
      <c r="L118" s="10">
        <v>501010311</v>
      </c>
      <c r="M118" s="12" t="s">
        <v>17</v>
      </c>
    </row>
    <row r="119" spans="1:13" ht="38.25">
      <c r="A119" s="2"/>
      <c r="B119" s="73"/>
      <c r="C119" s="13" t="s">
        <v>140</v>
      </c>
      <c r="D119" s="15">
        <v>800</v>
      </c>
      <c r="E119" s="15">
        <f>D119*2</f>
        <v>1600</v>
      </c>
      <c r="F119" s="15">
        <f>D119*3</f>
        <v>2400</v>
      </c>
      <c r="G119" s="14">
        <v>55</v>
      </c>
      <c r="H119" s="33"/>
      <c r="I119" s="33"/>
      <c r="J119" s="33"/>
      <c r="K119" s="1"/>
      <c r="L119" s="5"/>
      <c r="M119" s="1"/>
    </row>
    <row r="120" spans="1:13" ht="25.5" customHeight="1">
      <c r="A120" s="2">
        <v>36</v>
      </c>
      <c r="B120" s="1"/>
      <c r="C120" s="20" t="s">
        <v>141</v>
      </c>
      <c r="D120" s="15"/>
      <c r="E120" s="15"/>
      <c r="F120" s="15"/>
      <c r="G120" s="14"/>
      <c r="H120" s="33">
        <f>D121*G121</f>
        <v>10999.99999999998</v>
      </c>
      <c r="I120" s="33">
        <f>H120*2</f>
        <v>21999.99999999996</v>
      </c>
      <c r="J120" s="33">
        <f>H120*3</f>
        <v>32999.999999999942</v>
      </c>
      <c r="K120" s="1"/>
      <c r="L120" s="10">
        <v>501010311</v>
      </c>
      <c r="M120" s="12" t="s">
        <v>17</v>
      </c>
    </row>
    <row r="121" spans="1:13" ht="34.5" customHeight="1">
      <c r="A121" s="2"/>
      <c r="B121" s="65"/>
      <c r="C121" s="70" t="s">
        <v>142</v>
      </c>
      <c r="D121" s="15">
        <v>600</v>
      </c>
      <c r="E121" s="15">
        <f>D121*2</f>
        <v>1200</v>
      </c>
      <c r="F121" s="15">
        <f>D121*3</f>
        <v>1800</v>
      </c>
      <c r="G121" s="14">
        <v>18.3333333333333</v>
      </c>
      <c r="H121" s="33"/>
      <c r="I121" s="33"/>
      <c r="J121" s="33"/>
      <c r="K121" s="1"/>
      <c r="L121" s="5"/>
      <c r="M121" s="1"/>
    </row>
    <row r="122" spans="1:13">
      <c r="A122" s="2">
        <v>37</v>
      </c>
      <c r="B122" s="35"/>
      <c r="C122" s="20" t="s">
        <v>143</v>
      </c>
      <c r="D122" s="1"/>
      <c r="E122" s="34"/>
      <c r="F122" s="15"/>
      <c r="G122" s="74"/>
      <c r="H122" s="33">
        <f>D123*G123</f>
        <v>3500</v>
      </c>
      <c r="I122" s="33">
        <f>H122*2</f>
        <v>7000</v>
      </c>
      <c r="J122" s="33">
        <f>H122*3</f>
        <v>10500</v>
      </c>
      <c r="K122" s="9" t="s">
        <v>144</v>
      </c>
      <c r="L122" s="10">
        <v>501010311</v>
      </c>
      <c r="M122" s="12" t="s">
        <v>17</v>
      </c>
    </row>
    <row r="123" spans="1:13" ht="25.5">
      <c r="A123" s="35"/>
      <c r="B123" s="35"/>
      <c r="C123" s="16" t="s">
        <v>145</v>
      </c>
      <c r="D123" s="15">
        <v>3500</v>
      </c>
      <c r="E123" s="15">
        <f>D123*2</f>
        <v>7000</v>
      </c>
      <c r="F123" s="15">
        <f>D123*3</f>
        <v>10500</v>
      </c>
      <c r="G123" s="14">
        <v>1</v>
      </c>
      <c r="H123" s="33"/>
      <c r="I123" s="33"/>
      <c r="J123" s="33"/>
      <c r="K123" s="4"/>
      <c r="L123" s="5"/>
      <c r="M123" s="1"/>
    </row>
    <row r="124" spans="1:13">
      <c r="A124" s="2">
        <v>38</v>
      </c>
      <c r="B124" s="65"/>
      <c r="C124" s="20" t="s">
        <v>146</v>
      </c>
      <c r="D124" s="15"/>
      <c r="E124" s="15"/>
      <c r="F124" s="15"/>
      <c r="G124" s="14"/>
      <c r="H124" s="33">
        <f>D125*G125+D126*G126</f>
        <v>9900</v>
      </c>
      <c r="I124" s="33">
        <f>H124*2</f>
        <v>19800</v>
      </c>
      <c r="J124" s="33">
        <f>H124*3</f>
        <v>29700</v>
      </c>
      <c r="K124" s="9" t="s">
        <v>144</v>
      </c>
      <c r="L124" s="10">
        <v>501010311</v>
      </c>
      <c r="M124" s="12" t="s">
        <v>17</v>
      </c>
    </row>
    <row r="125" spans="1:13" ht="30">
      <c r="A125" s="2"/>
      <c r="B125" s="65"/>
      <c r="C125" s="36" t="s">
        <v>147</v>
      </c>
      <c r="D125" s="15">
        <v>15500</v>
      </c>
      <c r="E125" s="15">
        <f>D125*2</f>
        <v>31000</v>
      </c>
      <c r="F125" s="15">
        <f>D125*3</f>
        <v>46500</v>
      </c>
      <c r="G125" s="14">
        <v>0.3</v>
      </c>
      <c r="H125" s="33"/>
      <c r="I125" s="33"/>
      <c r="J125" s="33"/>
      <c r="K125" s="1"/>
      <c r="L125" s="5"/>
      <c r="M125" s="1"/>
    </row>
    <row r="126" spans="1:13">
      <c r="A126" s="2"/>
      <c r="B126" s="65"/>
      <c r="C126" s="36" t="s">
        <v>148</v>
      </c>
      <c r="D126" s="15">
        <v>75000</v>
      </c>
      <c r="E126" s="15">
        <f>D126*2</f>
        <v>150000</v>
      </c>
      <c r="F126" s="15">
        <f>D126*3</f>
        <v>225000</v>
      </c>
      <c r="G126" s="14">
        <v>7.0000000000000007E-2</v>
      </c>
      <c r="H126" s="33"/>
      <c r="I126" s="33"/>
      <c r="J126" s="33"/>
      <c r="K126" s="1"/>
      <c r="L126" s="5"/>
      <c r="M126" s="1"/>
    </row>
    <row r="127" spans="1:13">
      <c r="A127" s="2">
        <v>39</v>
      </c>
      <c r="B127" s="68"/>
      <c r="C127" s="28" t="s">
        <v>149</v>
      </c>
      <c r="D127" s="29"/>
      <c r="E127" s="29"/>
      <c r="F127" s="15"/>
      <c r="G127" s="14"/>
      <c r="H127" s="33">
        <f>D128*G128+D129*G129</f>
        <v>12500</v>
      </c>
      <c r="I127" s="33">
        <f>H127*2</f>
        <v>25000</v>
      </c>
      <c r="J127" s="33">
        <f>H127*3</f>
        <v>37500</v>
      </c>
      <c r="K127" s="9" t="s">
        <v>144</v>
      </c>
      <c r="L127" s="10">
        <v>501010311</v>
      </c>
      <c r="M127" s="12" t="s">
        <v>17</v>
      </c>
    </row>
    <row r="128" spans="1:13">
      <c r="A128" s="2"/>
      <c r="B128" s="88"/>
      <c r="C128" s="16" t="s">
        <v>150</v>
      </c>
      <c r="D128" s="15">
        <v>600</v>
      </c>
      <c r="E128" s="15">
        <f>D128*2</f>
        <v>1200</v>
      </c>
      <c r="F128" s="15">
        <f>D128*3</f>
        <v>1800</v>
      </c>
      <c r="G128" s="14">
        <v>20</v>
      </c>
      <c r="H128" s="33"/>
      <c r="I128" s="33"/>
      <c r="J128" s="33"/>
      <c r="K128" s="1"/>
      <c r="L128" s="5"/>
      <c r="M128" s="1"/>
    </row>
    <row r="129" spans="1:13">
      <c r="A129" s="2"/>
      <c r="B129" s="88"/>
      <c r="C129" s="16" t="s">
        <v>151</v>
      </c>
      <c r="D129" s="15">
        <v>50</v>
      </c>
      <c r="E129" s="15">
        <v>100</v>
      </c>
      <c r="F129" s="15">
        <v>150</v>
      </c>
      <c r="G129" s="14">
        <v>10</v>
      </c>
      <c r="H129" s="33"/>
      <c r="I129" s="33"/>
      <c r="J129" s="33"/>
      <c r="K129" s="1"/>
      <c r="L129" s="5"/>
      <c r="M129" s="1"/>
    </row>
    <row r="130" spans="1:13" ht="18" customHeight="1">
      <c r="A130" s="2">
        <v>40</v>
      </c>
      <c r="B130" s="1"/>
      <c r="C130" s="20" t="s">
        <v>152</v>
      </c>
      <c r="D130" s="15"/>
      <c r="E130" s="15"/>
      <c r="F130" s="15"/>
      <c r="G130" s="14"/>
      <c r="H130" s="33">
        <f>D131*G131+D132*G132+D133*G133</f>
        <v>80000</v>
      </c>
      <c r="I130" s="33">
        <f>H130*2</f>
        <v>160000</v>
      </c>
      <c r="J130" s="33">
        <f>H130*3</f>
        <v>240000</v>
      </c>
      <c r="K130" s="9" t="s">
        <v>153</v>
      </c>
      <c r="L130" s="10">
        <v>501010311</v>
      </c>
      <c r="M130" s="12" t="s">
        <v>17</v>
      </c>
    </row>
    <row r="131" spans="1:13" ht="25.5">
      <c r="A131" s="88"/>
      <c r="B131" s="65"/>
      <c r="C131" s="13" t="s">
        <v>436</v>
      </c>
      <c r="D131" s="15">
        <v>4200</v>
      </c>
      <c r="E131" s="15">
        <f>D131*2</f>
        <v>8400</v>
      </c>
      <c r="F131" s="15">
        <f>D131*3</f>
        <v>12600</v>
      </c>
      <c r="G131" s="14">
        <v>8</v>
      </c>
      <c r="H131" s="33"/>
      <c r="I131" s="33"/>
      <c r="J131" s="33"/>
      <c r="K131" s="22"/>
      <c r="L131" s="10"/>
      <c r="M131" s="1"/>
    </row>
    <row r="132" spans="1:13" ht="25.5">
      <c r="A132" s="88"/>
      <c r="B132" s="65"/>
      <c r="C132" s="13" t="s">
        <v>437</v>
      </c>
      <c r="D132" s="15">
        <v>3000</v>
      </c>
      <c r="E132" s="15">
        <f>D132*2</f>
        <v>6000</v>
      </c>
      <c r="F132" s="15">
        <f>D132*3</f>
        <v>9000</v>
      </c>
      <c r="G132" s="14">
        <v>8</v>
      </c>
      <c r="H132" s="33"/>
      <c r="I132" s="33"/>
      <c r="J132" s="33"/>
      <c r="K132" s="22"/>
      <c r="L132" s="10"/>
      <c r="M132" s="1"/>
    </row>
    <row r="133" spans="1:13" ht="25.5">
      <c r="A133" s="88"/>
      <c r="B133" s="65"/>
      <c r="C133" s="13" t="s">
        <v>438</v>
      </c>
      <c r="D133" s="15">
        <v>2800</v>
      </c>
      <c r="E133" s="15">
        <f>D133*2</f>
        <v>5600</v>
      </c>
      <c r="F133" s="15">
        <f>D133*3</f>
        <v>8400</v>
      </c>
      <c r="G133" s="14">
        <v>8</v>
      </c>
      <c r="H133" s="33"/>
      <c r="I133" s="33"/>
      <c r="J133" s="33"/>
      <c r="K133" s="22"/>
      <c r="L133" s="10"/>
      <c r="M133" s="1"/>
    </row>
    <row r="134" spans="1:13" ht="28.5" customHeight="1">
      <c r="A134" s="2">
        <v>41</v>
      </c>
      <c r="B134" s="1"/>
      <c r="C134" s="20" t="s">
        <v>154</v>
      </c>
      <c r="D134" s="15"/>
      <c r="E134" s="15"/>
      <c r="F134" s="15"/>
      <c r="G134" s="14"/>
      <c r="H134" s="33">
        <f>D135*G135</f>
        <v>28000</v>
      </c>
      <c r="I134" s="33">
        <f>H134*2</f>
        <v>56000</v>
      </c>
      <c r="J134" s="33">
        <f>H134*3</f>
        <v>84000</v>
      </c>
      <c r="K134" s="9" t="s">
        <v>155</v>
      </c>
      <c r="L134" s="10">
        <v>501010311</v>
      </c>
      <c r="M134" s="12" t="s">
        <v>17</v>
      </c>
    </row>
    <row r="135" spans="1:13" ht="39.75" customHeight="1">
      <c r="A135" s="2"/>
      <c r="B135" s="65"/>
      <c r="C135" s="17" t="s">
        <v>156</v>
      </c>
      <c r="D135" s="15">
        <v>800</v>
      </c>
      <c r="E135" s="15">
        <f>D135*2</f>
        <v>1600</v>
      </c>
      <c r="F135" s="15">
        <f>D135*3</f>
        <v>2400</v>
      </c>
      <c r="G135" s="14">
        <v>35</v>
      </c>
      <c r="H135" s="33"/>
      <c r="I135" s="33"/>
      <c r="J135" s="33"/>
      <c r="K135" s="22"/>
      <c r="L135" s="10"/>
      <c r="M135" s="1"/>
    </row>
    <row r="136" spans="1:13" ht="18" customHeight="1">
      <c r="A136" s="2">
        <v>42</v>
      </c>
      <c r="B136" s="1"/>
      <c r="C136" s="20" t="s">
        <v>157</v>
      </c>
      <c r="D136" s="15"/>
      <c r="E136" s="15"/>
      <c r="F136" s="15"/>
      <c r="G136" s="14"/>
      <c r="H136" s="33">
        <f>D137*G137+D138*G138+D139*G139+D140*G140+D141*G141+D142*G142+D143*G143+D144*G144+D145*G145</f>
        <v>28985</v>
      </c>
      <c r="I136" s="33">
        <f>H136*2</f>
        <v>57970</v>
      </c>
      <c r="J136" s="33">
        <f>H136*3</f>
        <v>86955</v>
      </c>
      <c r="K136" s="9" t="s">
        <v>155</v>
      </c>
      <c r="L136" s="10">
        <v>501010311</v>
      </c>
      <c r="M136" s="12" t="s">
        <v>17</v>
      </c>
    </row>
    <row r="137" spans="1:13" ht="38.25">
      <c r="A137" s="88"/>
      <c r="B137" s="65"/>
      <c r="C137" s="48" t="s">
        <v>439</v>
      </c>
      <c r="D137" s="9">
        <v>1500</v>
      </c>
      <c r="E137" s="15">
        <f t="shared" ref="E137:E145" si="4">D137*2</f>
        <v>3000</v>
      </c>
      <c r="F137" s="15">
        <f t="shared" ref="F137:F145" si="5">D137*3</f>
        <v>4500</v>
      </c>
      <c r="G137" s="14">
        <v>3.1</v>
      </c>
      <c r="H137" s="33"/>
      <c r="I137" s="33"/>
      <c r="J137" s="33"/>
      <c r="K137" s="22"/>
      <c r="L137" s="10"/>
      <c r="M137" s="1"/>
    </row>
    <row r="138" spans="1:13" ht="38.25">
      <c r="A138" s="88"/>
      <c r="B138" s="65"/>
      <c r="C138" s="48" t="s">
        <v>440</v>
      </c>
      <c r="D138" s="9">
        <v>1500</v>
      </c>
      <c r="E138" s="15">
        <f t="shared" si="4"/>
        <v>3000</v>
      </c>
      <c r="F138" s="15">
        <f t="shared" si="5"/>
        <v>4500</v>
      </c>
      <c r="G138" s="14">
        <v>3.1</v>
      </c>
      <c r="H138" s="33"/>
      <c r="I138" s="33"/>
      <c r="J138" s="33"/>
      <c r="K138" s="22"/>
      <c r="L138" s="10"/>
      <c r="M138" s="1"/>
    </row>
    <row r="139" spans="1:13" ht="38.25">
      <c r="A139" s="88"/>
      <c r="B139" s="65"/>
      <c r="C139" s="48" t="s">
        <v>441</v>
      </c>
      <c r="D139" s="9">
        <v>1500</v>
      </c>
      <c r="E139" s="15">
        <f t="shared" si="4"/>
        <v>3000</v>
      </c>
      <c r="F139" s="15">
        <f t="shared" si="5"/>
        <v>4500</v>
      </c>
      <c r="G139" s="14">
        <v>3.1</v>
      </c>
      <c r="H139" s="33"/>
      <c r="I139" s="33"/>
      <c r="J139" s="33"/>
      <c r="K139" s="22"/>
      <c r="L139" s="10"/>
      <c r="M139" s="1"/>
    </row>
    <row r="140" spans="1:13" ht="38.25">
      <c r="A140" s="88"/>
      <c r="B140" s="65"/>
      <c r="C140" s="48" t="s">
        <v>442</v>
      </c>
      <c r="D140" s="9">
        <v>1500</v>
      </c>
      <c r="E140" s="15">
        <f t="shared" si="4"/>
        <v>3000</v>
      </c>
      <c r="F140" s="15">
        <f t="shared" si="5"/>
        <v>4500</v>
      </c>
      <c r="G140" s="14">
        <v>3.1</v>
      </c>
      <c r="H140" s="33"/>
      <c r="I140" s="33"/>
      <c r="J140" s="33"/>
      <c r="K140" s="22"/>
      <c r="L140" s="10"/>
      <c r="M140" s="1"/>
    </row>
    <row r="141" spans="1:13" ht="38.25">
      <c r="A141" s="88"/>
      <c r="B141" s="65"/>
      <c r="C141" s="48" t="s">
        <v>443</v>
      </c>
      <c r="D141" s="9">
        <v>1500</v>
      </c>
      <c r="E141" s="15">
        <f t="shared" si="4"/>
        <v>3000</v>
      </c>
      <c r="F141" s="15">
        <f t="shared" si="5"/>
        <v>4500</v>
      </c>
      <c r="G141" s="14">
        <v>3.1</v>
      </c>
      <c r="H141" s="33"/>
      <c r="I141" s="33"/>
      <c r="J141" s="33"/>
      <c r="K141" s="22"/>
      <c r="L141" s="10"/>
      <c r="M141" s="1"/>
    </row>
    <row r="142" spans="1:13" ht="38.25">
      <c r="A142" s="88"/>
      <c r="B142" s="65"/>
      <c r="C142" s="48" t="s">
        <v>444</v>
      </c>
      <c r="D142" s="9">
        <v>150</v>
      </c>
      <c r="E142" s="15">
        <f t="shared" si="4"/>
        <v>300</v>
      </c>
      <c r="F142" s="15">
        <f t="shared" si="5"/>
        <v>450</v>
      </c>
      <c r="G142" s="14">
        <v>3.1</v>
      </c>
      <c r="H142" s="33"/>
      <c r="I142" s="33"/>
      <c r="J142" s="33"/>
      <c r="K142" s="22"/>
      <c r="L142" s="10"/>
      <c r="M142" s="1"/>
    </row>
    <row r="143" spans="1:13" ht="38.25">
      <c r="A143" s="88"/>
      <c r="B143" s="65"/>
      <c r="C143" s="48" t="s">
        <v>445</v>
      </c>
      <c r="D143" s="9">
        <v>1500</v>
      </c>
      <c r="E143" s="15">
        <f t="shared" si="4"/>
        <v>3000</v>
      </c>
      <c r="F143" s="15">
        <f t="shared" si="5"/>
        <v>4500</v>
      </c>
      <c r="G143" s="14">
        <v>3.1</v>
      </c>
      <c r="H143" s="33"/>
      <c r="I143" s="33"/>
      <c r="J143" s="33"/>
      <c r="K143" s="22"/>
      <c r="L143" s="10"/>
      <c r="M143" s="1"/>
    </row>
    <row r="144" spans="1:13" ht="38.25">
      <c r="A144" s="88"/>
      <c r="B144" s="65"/>
      <c r="C144" s="48" t="s">
        <v>446</v>
      </c>
      <c r="D144" s="9">
        <v>100</v>
      </c>
      <c r="E144" s="15">
        <f t="shared" si="4"/>
        <v>200</v>
      </c>
      <c r="F144" s="15">
        <f t="shared" si="5"/>
        <v>300</v>
      </c>
      <c r="G144" s="14">
        <v>3.1</v>
      </c>
      <c r="H144" s="33"/>
      <c r="I144" s="33"/>
      <c r="J144" s="33"/>
      <c r="K144" s="22"/>
      <c r="L144" s="10"/>
      <c r="M144" s="1"/>
    </row>
    <row r="145" spans="1:13" ht="38.25">
      <c r="A145" s="88"/>
      <c r="B145" s="65"/>
      <c r="C145" s="48" t="s">
        <v>447</v>
      </c>
      <c r="D145" s="9">
        <v>100</v>
      </c>
      <c r="E145" s="15">
        <f t="shared" si="4"/>
        <v>200</v>
      </c>
      <c r="F145" s="15">
        <f t="shared" si="5"/>
        <v>300</v>
      </c>
      <c r="G145" s="14">
        <v>3.1</v>
      </c>
      <c r="H145" s="33"/>
      <c r="I145" s="33"/>
      <c r="J145" s="33"/>
      <c r="K145" s="22"/>
      <c r="L145" s="10"/>
      <c r="M145" s="1"/>
    </row>
    <row r="146" spans="1:13" ht="18" customHeight="1">
      <c r="A146" s="2">
        <v>43</v>
      </c>
      <c r="B146" s="1"/>
      <c r="C146" s="20" t="s">
        <v>158</v>
      </c>
      <c r="D146" s="15"/>
      <c r="E146" s="15"/>
      <c r="F146" s="15"/>
      <c r="G146" s="14"/>
      <c r="H146" s="33">
        <f>D147*G147+D148*G148+D149*G149+D150*G150</f>
        <v>51800</v>
      </c>
      <c r="I146" s="33">
        <f>H146*2</f>
        <v>103600</v>
      </c>
      <c r="J146" s="33">
        <f>H146*3</f>
        <v>155400</v>
      </c>
      <c r="K146" s="37" t="s">
        <v>159</v>
      </c>
      <c r="L146" s="10">
        <v>501010311</v>
      </c>
      <c r="M146" s="12" t="s">
        <v>17</v>
      </c>
    </row>
    <row r="147" spans="1:13" ht="18" customHeight="1">
      <c r="A147" s="88"/>
      <c r="B147" s="65"/>
      <c r="C147" s="13" t="s">
        <v>160</v>
      </c>
      <c r="D147" s="15">
        <v>25000</v>
      </c>
      <c r="E147" s="15">
        <f>D147*2</f>
        <v>50000</v>
      </c>
      <c r="F147" s="15">
        <f>D147*3</f>
        <v>75000</v>
      </c>
      <c r="G147" s="14">
        <v>0.8</v>
      </c>
      <c r="H147" s="33"/>
      <c r="I147" s="33"/>
      <c r="J147" s="33"/>
      <c r="K147" s="22"/>
      <c r="L147" s="10"/>
      <c r="M147" s="1"/>
    </row>
    <row r="148" spans="1:13" ht="18" customHeight="1">
      <c r="A148" s="88"/>
      <c r="B148" s="65"/>
      <c r="C148" s="13" t="s">
        <v>161</v>
      </c>
      <c r="D148" s="15">
        <v>17000</v>
      </c>
      <c r="E148" s="15">
        <f>D148*2</f>
        <v>34000</v>
      </c>
      <c r="F148" s="15">
        <f>D148*3</f>
        <v>51000</v>
      </c>
      <c r="G148" s="14">
        <v>0.9</v>
      </c>
      <c r="H148" s="33"/>
      <c r="I148" s="33"/>
      <c r="J148" s="33"/>
      <c r="K148" s="22"/>
      <c r="L148" s="10"/>
      <c r="M148" s="1"/>
    </row>
    <row r="149" spans="1:13" ht="18" customHeight="1">
      <c r="A149" s="88"/>
      <c r="B149" s="65"/>
      <c r="C149" s="13" t="s">
        <v>162</v>
      </c>
      <c r="D149" s="15">
        <v>10000</v>
      </c>
      <c r="E149" s="15">
        <f>D149*2</f>
        <v>20000</v>
      </c>
      <c r="F149" s="15">
        <f>D149*3</f>
        <v>30000</v>
      </c>
      <c r="G149" s="14">
        <v>0.9</v>
      </c>
      <c r="H149" s="33"/>
      <c r="I149" s="33"/>
      <c r="J149" s="33"/>
      <c r="K149" s="22"/>
      <c r="L149" s="10"/>
      <c r="M149" s="1"/>
    </row>
    <row r="150" spans="1:13" ht="18" customHeight="1">
      <c r="A150" s="2"/>
      <c r="B150" s="65"/>
      <c r="C150" s="13" t="s">
        <v>163</v>
      </c>
      <c r="D150" s="15">
        <v>5000</v>
      </c>
      <c r="E150" s="15">
        <f>D150*2</f>
        <v>10000</v>
      </c>
      <c r="F150" s="15">
        <f>D150*3</f>
        <v>15000</v>
      </c>
      <c r="G150" s="14">
        <v>1.5</v>
      </c>
      <c r="H150" s="33"/>
      <c r="I150" s="33"/>
      <c r="J150" s="33"/>
      <c r="K150" s="22"/>
      <c r="L150" s="10"/>
      <c r="M150" s="1"/>
    </row>
    <row r="151" spans="1:13" ht="18" customHeight="1">
      <c r="A151" s="2">
        <v>44</v>
      </c>
      <c r="B151" s="1"/>
      <c r="C151" s="11" t="s">
        <v>164</v>
      </c>
      <c r="D151" s="15"/>
      <c r="E151" s="15"/>
      <c r="F151" s="15"/>
      <c r="G151" s="14"/>
      <c r="H151" s="33">
        <f>D153*G153+D154*G154+D155*G155</f>
        <v>4136.8</v>
      </c>
      <c r="I151" s="33">
        <f>H151*2</f>
        <v>8273.6</v>
      </c>
      <c r="J151" s="33">
        <f>H151*3</f>
        <v>12410.400000000001</v>
      </c>
      <c r="K151" s="9" t="s">
        <v>26</v>
      </c>
      <c r="L151" s="10">
        <v>501010311</v>
      </c>
      <c r="M151" s="12" t="s">
        <v>17</v>
      </c>
    </row>
    <row r="152" spans="1:13" ht="18" customHeight="1">
      <c r="A152" s="88"/>
      <c r="B152" s="65"/>
      <c r="C152" s="38" t="s">
        <v>165</v>
      </c>
      <c r="D152" s="15">
        <v>10</v>
      </c>
      <c r="E152" s="87">
        <f>D152*2</f>
        <v>20</v>
      </c>
      <c r="F152" s="87">
        <f>D152*3</f>
        <v>30</v>
      </c>
      <c r="G152" s="14">
        <v>94.5</v>
      </c>
      <c r="H152" s="33"/>
      <c r="I152" s="33"/>
      <c r="J152" s="33"/>
      <c r="K152" s="22"/>
      <c r="L152" s="10"/>
      <c r="M152" s="1"/>
    </row>
    <row r="153" spans="1:13" ht="18" customHeight="1">
      <c r="A153" s="88"/>
      <c r="B153" s="65"/>
      <c r="C153" s="38" t="s">
        <v>166</v>
      </c>
      <c r="D153" s="15">
        <v>10</v>
      </c>
      <c r="E153" s="87">
        <f>D153*2</f>
        <v>20</v>
      </c>
      <c r="F153" s="87">
        <f>D153*3</f>
        <v>30</v>
      </c>
      <c r="G153" s="14">
        <v>94.5</v>
      </c>
      <c r="H153" s="33"/>
      <c r="I153" s="33"/>
      <c r="J153" s="33"/>
      <c r="K153" s="22"/>
      <c r="L153" s="10"/>
      <c r="M153" s="1"/>
    </row>
    <row r="154" spans="1:13" ht="18" customHeight="1">
      <c r="A154" s="88"/>
      <c r="B154" s="65"/>
      <c r="C154" s="38" t="s">
        <v>167</v>
      </c>
      <c r="D154" s="15">
        <v>20</v>
      </c>
      <c r="E154" s="87">
        <f>D154*2</f>
        <v>40</v>
      </c>
      <c r="F154" s="87">
        <f>D154*3</f>
        <v>60</v>
      </c>
      <c r="G154" s="14">
        <v>109.59</v>
      </c>
      <c r="H154" s="33"/>
      <c r="I154" s="33"/>
      <c r="J154" s="33"/>
      <c r="K154" s="22"/>
      <c r="L154" s="10"/>
      <c r="M154" s="1"/>
    </row>
    <row r="155" spans="1:13" ht="18" customHeight="1">
      <c r="A155" s="88"/>
      <c r="B155" s="65"/>
      <c r="C155" s="38" t="s">
        <v>168</v>
      </c>
      <c r="D155" s="15">
        <v>1</v>
      </c>
      <c r="E155" s="87">
        <f>D155*2</f>
        <v>2</v>
      </c>
      <c r="F155" s="87">
        <f>D155*3</f>
        <v>3</v>
      </c>
      <c r="G155" s="14">
        <v>1000</v>
      </c>
      <c r="H155" s="33"/>
      <c r="I155" s="33"/>
      <c r="J155" s="33"/>
      <c r="K155" s="22"/>
      <c r="L155" s="10"/>
      <c r="M155" s="1"/>
    </row>
    <row r="156" spans="1:13" ht="18" customHeight="1">
      <c r="A156" s="2">
        <v>45</v>
      </c>
      <c r="B156" s="1"/>
      <c r="C156" s="20" t="s">
        <v>169</v>
      </c>
      <c r="D156" s="15"/>
      <c r="E156" s="15"/>
      <c r="F156" s="15"/>
      <c r="G156" s="14"/>
      <c r="H156" s="33">
        <f>D157*G157+D158*G158+D159*G159+D160*G160+D161*G161+D162*G162</f>
        <v>4614</v>
      </c>
      <c r="I156" s="33">
        <f>H156*2</f>
        <v>9228</v>
      </c>
      <c r="J156" s="33">
        <f>H156*3</f>
        <v>13842</v>
      </c>
      <c r="K156" s="37" t="s">
        <v>170</v>
      </c>
      <c r="L156" s="10">
        <v>501010311</v>
      </c>
      <c r="M156" s="12" t="s">
        <v>17</v>
      </c>
    </row>
    <row r="157" spans="1:13" ht="34.5" customHeight="1">
      <c r="A157" s="88"/>
      <c r="B157" s="65"/>
      <c r="C157" s="17" t="s">
        <v>171</v>
      </c>
      <c r="D157" s="15">
        <v>300</v>
      </c>
      <c r="E157" s="15">
        <f t="shared" ref="E157:E162" si="6">D157*2</f>
        <v>600</v>
      </c>
      <c r="F157" s="15">
        <f t="shared" ref="F157:F162" si="7">D157*3</f>
        <v>900</v>
      </c>
      <c r="G157" s="25">
        <v>0.88</v>
      </c>
      <c r="H157" s="33"/>
      <c r="I157" s="33"/>
      <c r="J157" s="33"/>
      <c r="K157" s="22"/>
      <c r="L157" s="10"/>
      <c r="M157" s="1"/>
    </row>
    <row r="158" spans="1:13" ht="18" customHeight="1">
      <c r="A158" s="88"/>
      <c r="B158" s="65"/>
      <c r="C158" s="17" t="s">
        <v>172</v>
      </c>
      <c r="D158" s="15">
        <v>100</v>
      </c>
      <c r="E158" s="15">
        <f t="shared" si="6"/>
        <v>200</v>
      </c>
      <c r="F158" s="15">
        <f t="shared" si="7"/>
        <v>300</v>
      </c>
      <c r="G158" s="25">
        <v>1.8</v>
      </c>
      <c r="H158" s="33"/>
      <c r="I158" s="33"/>
      <c r="J158" s="33"/>
      <c r="K158" s="22"/>
      <c r="L158" s="10"/>
      <c r="M158" s="1"/>
    </row>
    <row r="159" spans="1:13" ht="18" customHeight="1">
      <c r="A159" s="88"/>
      <c r="B159" s="65"/>
      <c r="C159" s="17" t="s">
        <v>173</v>
      </c>
      <c r="D159" s="15">
        <v>300</v>
      </c>
      <c r="E159" s="15">
        <f t="shared" si="6"/>
        <v>600</v>
      </c>
      <c r="F159" s="15">
        <f t="shared" si="7"/>
        <v>900</v>
      </c>
      <c r="G159" s="25">
        <v>2.4</v>
      </c>
      <c r="H159" s="33"/>
      <c r="I159" s="33"/>
      <c r="J159" s="33"/>
      <c r="K159" s="22"/>
      <c r="L159" s="10"/>
      <c r="M159" s="1"/>
    </row>
    <row r="160" spans="1:13" ht="18" customHeight="1">
      <c r="A160" s="88"/>
      <c r="B160" s="65"/>
      <c r="C160" s="17" t="s">
        <v>174</v>
      </c>
      <c r="D160" s="15">
        <v>300</v>
      </c>
      <c r="E160" s="15">
        <f t="shared" si="6"/>
        <v>600</v>
      </c>
      <c r="F160" s="15">
        <f t="shared" si="7"/>
        <v>900</v>
      </c>
      <c r="G160" s="25">
        <v>2.8</v>
      </c>
      <c r="H160" s="33"/>
      <c r="I160" s="33"/>
      <c r="J160" s="33"/>
      <c r="K160" s="22"/>
      <c r="L160" s="10"/>
      <c r="M160" s="1"/>
    </row>
    <row r="161" spans="1:13" ht="18" customHeight="1">
      <c r="A161" s="88"/>
      <c r="B161" s="65"/>
      <c r="C161" s="17" t="s">
        <v>175</v>
      </c>
      <c r="D161" s="15">
        <v>300</v>
      </c>
      <c r="E161" s="15">
        <f t="shared" si="6"/>
        <v>600</v>
      </c>
      <c r="F161" s="15">
        <f t="shared" si="7"/>
        <v>900</v>
      </c>
      <c r="G161" s="25">
        <v>3.9</v>
      </c>
      <c r="H161" s="33"/>
      <c r="I161" s="33"/>
      <c r="J161" s="33"/>
      <c r="K161" s="22"/>
      <c r="L161" s="10"/>
      <c r="M161" s="1"/>
    </row>
    <row r="162" spans="1:13" ht="18" customHeight="1">
      <c r="A162" s="88"/>
      <c r="B162" s="65"/>
      <c r="C162" s="13" t="s">
        <v>176</v>
      </c>
      <c r="D162" s="15">
        <v>300</v>
      </c>
      <c r="E162" s="15">
        <f t="shared" si="6"/>
        <v>600</v>
      </c>
      <c r="F162" s="15">
        <f t="shared" si="7"/>
        <v>900</v>
      </c>
      <c r="G162" s="25">
        <v>4.8</v>
      </c>
      <c r="H162" s="33"/>
      <c r="I162" s="33"/>
      <c r="J162" s="33"/>
      <c r="K162" s="22"/>
      <c r="L162" s="10"/>
      <c r="M162" s="1"/>
    </row>
    <row r="163" spans="1:13" ht="25.5" customHeight="1">
      <c r="A163" s="2">
        <v>46</v>
      </c>
      <c r="B163" s="1"/>
      <c r="C163" s="20" t="s">
        <v>177</v>
      </c>
      <c r="D163" s="15"/>
      <c r="E163" s="15"/>
      <c r="F163" s="15"/>
      <c r="G163" s="14"/>
      <c r="H163" s="33">
        <f>D164*G164</f>
        <v>54000</v>
      </c>
      <c r="I163" s="33">
        <f>H163*2</f>
        <v>108000</v>
      </c>
      <c r="J163" s="33">
        <f>H163*3</f>
        <v>162000</v>
      </c>
      <c r="K163" s="21" t="s">
        <v>178</v>
      </c>
      <c r="L163" s="10">
        <v>501010311</v>
      </c>
      <c r="M163" s="12" t="s">
        <v>17</v>
      </c>
    </row>
    <row r="164" spans="1:13" ht="133.5" customHeight="1">
      <c r="A164" s="2"/>
      <c r="B164" s="65"/>
      <c r="C164" s="75" t="s">
        <v>179</v>
      </c>
      <c r="D164" s="15">
        <v>4500</v>
      </c>
      <c r="E164" s="15">
        <f>D164*2</f>
        <v>9000</v>
      </c>
      <c r="F164" s="15">
        <f>D164*3</f>
        <v>13500</v>
      </c>
      <c r="G164" s="14">
        <v>12</v>
      </c>
      <c r="H164" s="33"/>
      <c r="I164" s="33"/>
      <c r="J164" s="33"/>
      <c r="K164" s="22"/>
      <c r="L164" s="10"/>
      <c r="M164" s="1"/>
    </row>
    <row r="165" spans="1:13" ht="21.75" customHeight="1">
      <c r="A165" s="2">
        <v>47</v>
      </c>
      <c r="B165" s="1"/>
      <c r="C165" s="20" t="s">
        <v>180</v>
      </c>
      <c r="D165" s="15"/>
      <c r="E165" s="15"/>
      <c r="F165" s="15"/>
      <c r="G165" s="14"/>
      <c r="H165" s="33">
        <f>D166*G166</f>
        <v>6500</v>
      </c>
      <c r="I165" s="33">
        <f>H165*2</f>
        <v>13000</v>
      </c>
      <c r="J165" s="33">
        <f>H165*3</f>
        <v>19500</v>
      </c>
      <c r="K165" s="21" t="s">
        <v>181</v>
      </c>
      <c r="L165" s="10">
        <v>501010311</v>
      </c>
      <c r="M165" s="12" t="s">
        <v>17</v>
      </c>
    </row>
    <row r="166" spans="1:13" ht="129" customHeight="1">
      <c r="A166" s="2"/>
      <c r="B166" s="65"/>
      <c r="C166" s="75" t="s">
        <v>182</v>
      </c>
      <c r="D166" s="15">
        <v>500</v>
      </c>
      <c r="E166" s="15">
        <f>D166*2</f>
        <v>1000</v>
      </c>
      <c r="F166" s="15">
        <f>D166*3</f>
        <v>1500</v>
      </c>
      <c r="G166" s="14">
        <v>13</v>
      </c>
      <c r="H166" s="33"/>
      <c r="I166" s="33"/>
      <c r="J166" s="33"/>
      <c r="K166" s="22"/>
      <c r="L166" s="10"/>
      <c r="M166" s="1"/>
    </row>
    <row r="167" spans="1:13" ht="18" customHeight="1">
      <c r="A167" s="2">
        <v>48</v>
      </c>
      <c r="B167" s="65"/>
      <c r="C167" s="20" t="s">
        <v>183</v>
      </c>
      <c r="D167" s="15"/>
      <c r="E167" s="15"/>
      <c r="F167" s="15"/>
      <c r="G167" s="14"/>
      <c r="H167" s="33">
        <f>D168*G168</f>
        <v>2000</v>
      </c>
      <c r="I167" s="33">
        <f>H167*2</f>
        <v>4000</v>
      </c>
      <c r="J167" s="33">
        <f>H167*3</f>
        <v>6000</v>
      </c>
      <c r="K167" s="21" t="s">
        <v>178</v>
      </c>
      <c r="L167" s="10">
        <v>501010311</v>
      </c>
      <c r="M167" s="12" t="s">
        <v>17</v>
      </c>
    </row>
    <row r="168" spans="1:13" ht="117">
      <c r="A168" s="2"/>
      <c r="B168" s="35"/>
      <c r="C168" s="49" t="s">
        <v>184</v>
      </c>
      <c r="D168" s="15">
        <v>200</v>
      </c>
      <c r="E168" s="15">
        <f>D168*2</f>
        <v>400</v>
      </c>
      <c r="F168" s="15">
        <f>D168*3</f>
        <v>600</v>
      </c>
      <c r="G168" s="14">
        <v>10</v>
      </c>
      <c r="H168" s="33"/>
      <c r="I168" s="33"/>
      <c r="J168" s="33"/>
      <c r="K168" s="1"/>
      <c r="L168" s="5"/>
      <c r="M168" s="1"/>
    </row>
    <row r="169" spans="1:13" ht="18" customHeight="1">
      <c r="A169" s="2">
        <v>49</v>
      </c>
      <c r="B169" s="1"/>
      <c r="C169" s="11" t="s">
        <v>185</v>
      </c>
      <c r="D169" s="15"/>
      <c r="E169" s="15"/>
      <c r="F169" s="15"/>
      <c r="G169" s="14"/>
      <c r="H169" s="33">
        <f>D170*G170</f>
        <v>7500</v>
      </c>
      <c r="I169" s="33">
        <f>H169*2</f>
        <v>15000</v>
      </c>
      <c r="J169" s="33">
        <f>H169*3</f>
        <v>22500</v>
      </c>
      <c r="K169" s="22" t="s">
        <v>186</v>
      </c>
      <c r="L169" s="10">
        <v>501010311</v>
      </c>
      <c r="M169" s="12" t="s">
        <v>17</v>
      </c>
    </row>
    <row r="170" spans="1:13" ht="39" customHeight="1">
      <c r="A170" s="2"/>
      <c r="B170" s="65"/>
      <c r="C170" s="17" t="s">
        <v>187</v>
      </c>
      <c r="D170" s="15">
        <v>3000</v>
      </c>
      <c r="E170" s="15">
        <f>D170*2</f>
        <v>6000</v>
      </c>
      <c r="F170" s="15">
        <f>D170*3</f>
        <v>9000</v>
      </c>
      <c r="G170" s="14">
        <v>2.5</v>
      </c>
      <c r="H170" s="33"/>
      <c r="I170" s="33"/>
      <c r="J170" s="33"/>
      <c r="K170" s="22"/>
      <c r="L170" s="10"/>
      <c r="M170" s="1"/>
    </row>
    <row r="171" spans="1:13" ht="27.75" customHeight="1">
      <c r="A171" s="2">
        <v>50</v>
      </c>
      <c r="B171" s="1"/>
      <c r="C171" s="11" t="s">
        <v>188</v>
      </c>
      <c r="D171" s="15"/>
      <c r="E171" s="15"/>
      <c r="F171" s="15"/>
      <c r="G171" s="14"/>
      <c r="H171" s="33">
        <f>D172*G172+D173*G173+D174*G174+D175*G175</f>
        <v>83780</v>
      </c>
      <c r="I171" s="33">
        <f>H171*2</f>
        <v>167560</v>
      </c>
      <c r="J171" s="33">
        <f>H171*3</f>
        <v>251340</v>
      </c>
      <c r="K171" s="22" t="s">
        <v>186</v>
      </c>
      <c r="L171" s="10">
        <v>501010311</v>
      </c>
      <c r="M171" s="12" t="s">
        <v>17</v>
      </c>
    </row>
    <row r="172" spans="1:13" ht="56.25" customHeight="1">
      <c r="A172" s="2"/>
      <c r="B172" s="65"/>
      <c r="C172" s="13" t="s">
        <v>189</v>
      </c>
      <c r="D172" s="15">
        <v>7000</v>
      </c>
      <c r="E172" s="15">
        <f>D172*2</f>
        <v>14000</v>
      </c>
      <c r="F172" s="15">
        <f>D172*3</f>
        <v>21000</v>
      </c>
      <c r="G172" s="14">
        <v>3.8</v>
      </c>
      <c r="H172" s="33"/>
      <c r="I172" s="33"/>
      <c r="J172" s="33"/>
      <c r="K172" s="22"/>
      <c r="L172" s="10"/>
      <c r="M172" s="1"/>
    </row>
    <row r="173" spans="1:13" ht="18" customHeight="1">
      <c r="A173" s="2"/>
      <c r="B173" s="65"/>
      <c r="C173" s="38" t="s">
        <v>190</v>
      </c>
      <c r="D173" s="15">
        <v>355000</v>
      </c>
      <c r="E173" s="15">
        <f>D173*2</f>
        <v>710000</v>
      </c>
      <c r="F173" s="15">
        <f>D173*3</f>
        <v>1065000</v>
      </c>
      <c r="G173" s="14">
        <v>0.12</v>
      </c>
      <c r="H173" s="33"/>
      <c r="I173" s="33"/>
      <c r="J173" s="33"/>
      <c r="K173" s="22"/>
      <c r="L173" s="10"/>
      <c r="M173" s="1"/>
    </row>
    <row r="174" spans="1:13" ht="18" customHeight="1">
      <c r="A174" s="2"/>
      <c r="B174" s="65"/>
      <c r="C174" s="38" t="s">
        <v>191</v>
      </c>
      <c r="D174" s="15">
        <v>180000</v>
      </c>
      <c r="E174" s="15">
        <f>D174*2</f>
        <v>360000</v>
      </c>
      <c r="F174" s="15">
        <f>D174*3</f>
        <v>540000</v>
      </c>
      <c r="G174" s="14">
        <v>0.08</v>
      </c>
      <c r="H174" s="33"/>
      <c r="I174" s="33"/>
      <c r="J174" s="33"/>
      <c r="K174" s="22"/>
      <c r="L174" s="10"/>
      <c r="M174" s="1"/>
    </row>
    <row r="175" spans="1:13" ht="18" customHeight="1">
      <c r="A175" s="2"/>
      <c r="B175" s="65"/>
      <c r="C175" s="38" t="s">
        <v>192</v>
      </c>
      <c r="D175" s="15">
        <v>1000</v>
      </c>
      <c r="E175" s="15">
        <f>D175*2</f>
        <v>2000</v>
      </c>
      <c r="F175" s="15">
        <f>D175*3</f>
        <v>3000</v>
      </c>
      <c r="G175" s="14">
        <v>0.18</v>
      </c>
      <c r="H175" s="33"/>
      <c r="I175" s="33"/>
      <c r="J175" s="33"/>
      <c r="K175" s="22"/>
      <c r="L175" s="10"/>
      <c r="M175" s="1"/>
    </row>
    <row r="176" spans="1:13" ht="24" customHeight="1">
      <c r="A176" s="2">
        <v>51</v>
      </c>
      <c r="B176" s="1"/>
      <c r="C176" s="11" t="s">
        <v>193</v>
      </c>
      <c r="D176" s="15"/>
      <c r="E176" s="15"/>
      <c r="F176" s="15"/>
      <c r="G176" s="14"/>
      <c r="H176" s="33">
        <f>D177*G177+D178*G178+D179*G179+D180*G180+D181*G181+D182*G182+D183*G183</f>
        <v>49450</v>
      </c>
      <c r="I176" s="33">
        <f>H176*2</f>
        <v>98900</v>
      </c>
      <c r="J176" s="33">
        <f>H176*3</f>
        <v>148350</v>
      </c>
      <c r="K176" s="21" t="s">
        <v>194</v>
      </c>
      <c r="L176" s="10">
        <v>501010311</v>
      </c>
      <c r="M176" s="12" t="s">
        <v>17</v>
      </c>
    </row>
    <row r="177" spans="1:13" ht="23.25" customHeight="1">
      <c r="A177" s="2"/>
      <c r="B177" s="65"/>
      <c r="C177" s="17" t="s">
        <v>195</v>
      </c>
      <c r="D177" s="15">
        <v>4000</v>
      </c>
      <c r="E177" s="15">
        <f t="shared" ref="E177:E183" si="8">D177*2</f>
        <v>8000</v>
      </c>
      <c r="F177" s="15">
        <f t="shared" ref="F177:F183" si="9">D177*3</f>
        <v>12000</v>
      </c>
      <c r="G177" s="14">
        <v>0.65</v>
      </c>
      <c r="H177" s="33"/>
      <c r="I177" s="33"/>
      <c r="J177" s="33"/>
      <c r="K177" s="22"/>
      <c r="L177" s="10"/>
      <c r="M177" s="1"/>
    </row>
    <row r="178" spans="1:13" ht="18" customHeight="1">
      <c r="A178" s="2"/>
      <c r="B178" s="65"/>
      <c r="C178" s="17" t="s">
        <v>196</v>
      </c>
      <c r="D178" s="15">
        <v>15000</v>
      </c>
      <c r="E178" s="15">
        <f t="shared" si="8"/>
        <v>30000</v>
      </c>
      <c r="F178" s="15">
        <f t="shared" si="9"/>
        <v>45000</v>
      </c>
      <c r="G178" s="14">
        <v>0.65</v>
      </c>
      <c r="H178" s="33"/>
      <c r="I178" s="33"/>
      <c r="J178" s="33"/>
      <c r="K178" s="22"/>
      <c r="L178" s="10"/>
      <c r="M178" s="1"/>
    </row>
    <row r="179" spans="1:13" ht="18" customHeight="1">
      <c r="A179" s="2"/>
      <c r="B179" s="65"/>
      <c r="C179" s="17" t="s">
        <v>197</v>
      </c>
      <c r="D179" s="15">
        <v>23000</v>
      </c>
      <c r="E179" s="15">
        <f t="shared" si="8"/>
        <v>46000</v>
      </c>
      <c r="F179" s="15">
        <f t="shared" si="9"/>
        <v>69000</v>
      </c>
      <c r="G179" s="14">
        <v>0.65</v>
      </c>
      <c r="H179" s="33"/>
      <c r="I179" s="33"/>
      <c r="J179" s="33"/>
      <c r="K179" s="22"/>
      <c r="L179" s="10"/>
      <c r="M179" s="1"/>
    </row>
    <row r="180" spans="1:13" ht="18" customHeight="1">
      <c r="A180" s="2"/>
      <c r="B180" s="65"/>
      <c r="C180" s="17" t="s">
        <v>198</v>
      </c>
      <c r="D180" s="15">
        <v>2000</v>
      </c>
      <c r="E180" s="15">
        <f t="shared" si="8"/>
        <v>4000</v>
      </c>
      <c r="F180" s="15">
        <f t="shared" si="9"/>
        <v>6000</v>
      </c>
      <c r="G180" s="14">
        <v>0.55000000000000004</v>
      </c>
      <c r="H180" s="33"/>
      <c r="I180" s="33"/>
      <c r="J180" s="33"/>
      <c r="K180" s="22"/>
      <c r="L180" s="10"/>
      <c r="M180" s="1"/>
    </row>
    <row r="181" spans="1:13" ht="18" customHeight="1">
      <c r="A181" s="2"/>
      <c r="B181" s="65"/>
      <c r="C181" s="17" t="s">
        <v>199</v>
      </c>
      <c r="D181" s="15">
        <v>1000</v>
      </c>
      <c r="E181" s="15">
        <f t="shared" si="8"/>
        <v>2000</v>
      </c>
      <c r="F181" s="15">
        <f t="shared" si="9"/>
        <v>3000</v>
      </c>
      <c r="G181" s="14">
        <v>0.55000000000000004</v>
      </c>
      <c r="H181" s="33"/>
      <c r="I181" s="33"/>
      <c r="J181" s="33"/>
      <c r="K181" s="22"/>
      <c r="L181" s="10"/>
      <c r="M181" s="1"/>
    </row>
    <row r="182" spans="1:13" ht="18" customHeight="1">
      <c r="A182" s="2"/>
      <c r="B182" s="65"/>
      <c r="C182" s="17" t="s">
        <v>200</v>
      </c>
      <c r="D182" s="15">
        <v>20000</v>
      </c>
      <c r="E182" s="15">
        <f t="shared" si="8"/>
        <v>40000</v>
      </c>
      <c r="F182" s="15">
        <f t="shared" si="9"/>
        <v>60000</v>
      </c>
      <c r="G182" s="14">
        <v>0.65</v>
      </c>
      <c r="H182" s="33"/>
      <c r="I182" s="33"/>
      <c r="J182" s="33"/>
      <c r="K182" s="22"/>
      <c r="L182" s="10"/>
      <c r="M182" s="1"/>
    </row>
    <row r="183" spans="1:13" ht="18" customHeight="1">
      <c r="A183" s="2"/>
      <c r="B183" s="65"/>
      <c r="C183" s="17" t="s">
        <v>201</v>
      </c>
      <c r="D183" s="15">
        <v>10000</v>
      </c>
      <c r="E183" s="15">
        <f t="shared" si="8"/>
        <v>20000</v>
      </c>
      <c r="F183" s="15">
        <f t="shared" si="9"/>
        <v>30000</v>
      </c>
      <c r="G183" s="14">
        <v>0.75</v>
      </c>
      <c r="H183" s="33"/>
      <c r="I183" s="33"/>
      <c r="J183" s="33"/>
      <c r="K183" s="22"/>
      <c r="L183" s="10"/>
      <c r="M183" s="1"/>
    </row>
    <row r="184" spans="1:13" ht="18" customHeight="1">
      <c r="A184" s="2">
        <v>52</v>
      </c>
      <c r="B184" s="1"/>
      <c r="C184" s="11" t="s">
        <v>202</v>
      </c>
      <c r="D184" s="15"/>
      <c r="E184" s="15"/>
      <c r="F184" s="15"/>
      <c r="G184" s="14"/>
      <c r="H184" s="33">
        <f>D185*G185</f>
        <v>40000</v>
      </c>
      <c r="I184" s="33">
        <f>H184*2</f>
        <v>80000</v>
      </c>
      <c r="J184" s="33">
        <f>H184*3</f>
        <v>120000</v>
      </c>
      <c r="K184" s="37" t="s">
        <v>203</v>
      </c>
      <c r="L184" s="10">
        <v>501010311</v>
      </c>
      <c r="M184" s="12" t="s">
        <v>17</v>
      </c>
    </row>
    <row r="185" spans="1:13" ht="31.5" customHeight="1">
      <c r="A185" s="2"/>
      <c r="B185" s="65"/>
      <c r="C185" s="17" t="s">
        <v>204</v>
      </c>
      <c r="D185" s="15">
        <v>10000</v>
      </c>
      <c r="E185" s="15">
        <f>D185*2</f>
        <v>20000</v>
      </c>
      <c r="F185" s="15">
        <f>D185*3</f>
        <v>30000</v>
      </c>
      <c r="G185" s="14">
        <v>4</v>
      </c>
      <c r="H185" s="33"/>
      <c r="I185" s="33"/>
      <c r="J185" s="33"/>
      <c r="K185" s="1"/>
      <c r="L185" s="10"/>
      <c r="M185" s="1"/>
    </row>
    <row r="186" spans="1:13" ht="18" customHeight="1">
      <c r="A186" s="2">
        <v>53</v>
      </c>
      <c r="B186" s="1"/>
      <c r="C186" s="20" t="s">
        <v>205</v>
      </c>
      <c r="D186" s="15"/>
      <c r="E186" s="15"/>
      <c r="F186" s="15"/>
      <c r="G186" s="14"/>
      <c r="H186" s="33">
        <f>D187*G187+D188*G188</f>
        <v>32100</v>
      </c>
      <c r="I186" s="33">
        <f>H186*2</f>
        <v>64200</v>
      </c>
      <c r="J186" s="33">
        <f>H186*3</f>
        <v>96300</v>
      </c>
      <c r="K186" s="22" t="s">
        <v>206</v>
      </c>
      <c r="L186" s="10">
        <v>501010311</v>
      </c>
      <c r="M186" s="12" t="s">
        <v>17</v>
      </c>
    </row>
    <row r="187" spans="1:13" ht="51">
      <c r="A187" s="2"/>
      <c r="B187" s="65"/>
      <c r="C187" s="17" t="s">
        <v>448</v>
      </c>
      <c r="D187" s="15">
        <v>70</v>
      </c>
      <c r="E187" s="15">
        <f>D187*2</f>
        <v>140</v>
      </c>
      <c r="F187" s="15">
        <f>D187*3</f>
        <v>210</v>
      </c>
      <c r="G187" s="14">
        <v>210</v>
      </c>
      <c r="H187" s="33"/>
      <c r="I187" s="33"/>
      <c r="J187" s="33"/>
      <c r="K187" s="22"/>
      <c r="L187" s="10"/>
      <c r="M187" s="1"/>
    </row>
    <row r="188" spans="1:13" ht="51">
      <c r="A188" s="2"/>
      <c r="B188" s="65"/>
      <c r="C188" s="17" t="s">
        <v>449</v>
      </c>
      <c r="D188" s="15">
        <v>60</v>
      </c>
      <c r="E188" s="15">
        <f>D188*2</f>
        <v>120</v>
      </c>
      <c r="F188" s="15">
        <f>D188*3</f>
        <v>180</v>
      </c>
      <c r="G188" s="14">
        <v>290</v>
      </c>
      <c r="H188" s="33"/>
      <c r="I188" s="33"/>
      <c r="J188" s="33"/>
      <c r="K188" s="22"/>
      <c r="L188" s="10"/>
      <c r="M188" s="1"/>
    </row>
    <row r="189" spans="1:13" ht="25.5" customHeight="1">
      <c r="A189" s="2">
        <v>54</v>
      </c>
      <c r="B189" s="1"/>
      <c r="C189" s="11" t="s">
        <v>207</v>
      </c>
      <c r="D189" s="15"/>
      <c r="E189" s="15"/>
      <c r="F189" s="15"/>
      <c r="G189" s="14"/>
      <c r="H189" s="33">
        <f>D190*G190</f>
        <v>7200</v>
      </c>
      <c r="I189" s="33">
        <f>H189*2</f>
        <v>14400</v>
      </c>
      <c r="J189" s="33">
        <f>H189*3</f>
        <v>21600</v>
      </c>
      <c r="K189" s="39" t="s">
        <v>206</v>
      </c>
      <c r="L189" s="10">
        <v>501010311</v>
      </c>
      <c r="M189" s="12" t="s">
        <v>17</v>
      </c>
    </row>
    <row r="190" spans="1:13" ht="33" customHeight="1">
      <c r="A190" s="2"/>
      <c r="B190" s="65"/>
      <c r="C190" s="16" t="s">
        <v>208</v>
      </c>
      <c r="D190" s="15">
        <v>60000</v>
      </c>
      <c r="E190" s="15">
        <f>D190*2</f>
        <v>120000</v>
      </c>
      <c r="F190" s="15">
        <f>D190*3</f>
        <v>180000</v>
      </c>
      <c r="G190" s="14">
        <v>0.12</v>
      </c>
      <c r="H190" s="33"/>
      <c r="I190" s="33"/>
      <c r="J190" s="33"/>
      <c r="K190" s="1"/>
      <c r="L190" s="10"/>
      <c r="M190" s="1"/>
    </row>
    <row r="191" spans="1:13" ht="21" customHeight="1">
      <c r="A191" s="2">
        <v>55</v>
      </c>
      <c r="B191" s="1"/>
      <c r="C191" s="11" t="s">
        <v>209</v>
      </c>
      <c r="D191" s="15"/>
      <c r="E191" s="15"/>
      <c r="F191" s="15"/>
      <c r="G191" s="14"/>
      <c r="H191" s="33">
        <f>D192*G192+D193*G193+D194*G194</f>
        <v>22200</v>
      </c>
      <c r="I191" s="33">
        <f>H191*2</f>
        <v>44400</v>
      </c>
      <c r="J191" s="33">
        <f>H191*3</f>
        <v>66600</v>
      </c>
      <c r="K191" s="21" t="s">
        <v>210</v>
      </c>
      <c r="L191" s="10">
        <v>501010311</v>
      </c>
      <c r="M191" s="12" t="s">
        <v>17</v>
      </c>
    </row>
    <row r="192" spans="1:13" ht="54" customHeight="1">
      <c r="A192" s="88"/>
      <c r="B192" s="65"/>
      <c r="C192" s="17" t="s">
        <v>211</v>
      </c>
      <c r="D192" s="15">
        <v>50</v>
      </c>
      <c r="E192" s="15">
        <f>D192*2</f>
        <v>100</v>
      </c>
      <c r="F192" s="15">
        <f>D192*3</f>
        <v>150</v>
      </c>
      <c r="G192" s="14">
        <v>190</v>
      </c>
      <c r="H192" s="33"/>
      <c r="I192" s="33"/>
      <c r="J192" s="33"/>
      <c r="K192" s="22"/>
      <c r="L192" s="10"/>
      <c r="M192" s="1"/>
    </row>
    <row r="193" spans="1:13" ht="18" customHeight="1">
      <c r="A193" s="88"/>
      <c r="B193" s="65"/>
      <c r="C193" s="13" t="s">
        <v>212</v>
      </c>
      <c r="D193" s="15">
        <v>80000</v>
      </c>
      <c r="E193" s="15">
        <f>D193*2</f>
        <v>160000</v>
      </c>
      <c r="F193" s="15">
        <f>D193*3</f>
        <v>240000</v>
      </c>
      <c r="G193" s="14">
        <v>0.12</v>
      </c>
      <c r="H193" s="33"/>
      <c r="I193" s="33"/>
      <c r="J193" s="33"/>
      <c r="K193" s="22"/>
      <c r="L193" s="10"/>
      <c r="M193" s="1"/>
    </row>
    <row r="194" spans="1:13" ht="27.75" customHeight="1">
      <c r="A194" s="88"/>
      <c r="B194" s="65"/>
      <c r="C194" s="13" t="s">
        <v>213</v>
      </c>
      <c r="D194" s="15">
        <v>1000</v>
      </c>
      <c r="E194" s="15">
        <f>D194*2</f>
        <v>2000</v>
      </c>
      <c r="F194" s="15">
        <f>D194*3</f>
        <v>3000</v>
      </c>
      <c r="G194" s="14">
        <v>3.1</v>
      </c>
      <c r="H194" s="33"/>
      <c r="I194" s="33"/>
      <c r="J194" s="33"/>
      <c r="K194" s="22"/>
      <c r="L194" s="10"/>
      <c r="M194" s="1"/>
    </row>
    <row r="195" spans="1:13" ht="18" customHeight="1">
      <c r="A195" s="18">
        <v>56</v>
      </c>
      <c r="B195" s="1"/>
      <c r="C195" s="11" t="s">
        <v>214</v>
      </c>
      <c r="D195" s="15"/>
      <c r="E195" s="15"/>
      <c r="F195" s="15"/>
      <c r="G195" s="14"/>
      <c r="H195" s="33">
        <f>D196*G196</f>
        <v>8000</v>
      </c>
      <c r="I195" s="33">
        <f>H195*2</f>
        <v>16000</v>
      </c>
      <c r="J195" s="33">
        <f>H195*3</f>
        <v>24000</v>
      </c>
      <c r="K195" s="22" t="s">
        <v>215</v>
      </c>
      <c r="L195" s="10">
        <v>501010311</v>
      </c>
      <c r="M195" s="12" t="s">
        <v>17</v>
      </c>
    </row>
    <row r="196" spans="1:13" ht="18" customHeight="1">
      <c r="A196" s="2"/>
      <c r="B196" s="66"/>
      <c r="C196" s="13" t="s">
        <v>216</v>
      </c>
      <c r="D196" s="7">
        <v>100</v>
      </c>
      <c r="E196" s="15">
        <f>D196*2</f>
        <v>200</v>
      </c>
      <c r="F196" s="15">
        <f>D196*3</f>
        <v>300</v>
      </c>
      <c r="G196" s="8">
        <v>80</v>
      </c>
      <c r="H196" s="58"/>
      <c r="I196" s="33"/>
      <c r="J196" s="33"/>
      <c r="K196" s="22"/>
      <c r="L196" s="10"/>
      <c r="M196" s="1"/>
    </row>
    <row r="197" spans="1:13" ht="94.5">
      <c r="A197" s="18">
        <v>57</v>
      </c>
      <c r="B197" s="1"/>
      <c r="C197" s="11" t="s">
        <v>455</v>
      </c>
      <c r="D197" s="7"/>
      <c r="E197" s="15"/>
      <c r="F197" s="15"/>
      <c r="G197" s="8"/>
      <c r="H197" s="33">
        <f>D198*G198+D199*G199</f>
        <v>79800</v>
      </c>
      <c r="I197" s="33">
        <f>H197*2</f>
        <v>159600</v>
      </c>
      <c r="J197" s="33">
        <f>H197*3</f>
        <v>239400</v>
      </c>
      <c r="K197" s="9" t="s">
        <v>217</v>
      </c>
      <c r="L197" s="10">
        <v>501010317</v>
      </c>
      <c r="M197" s="12" t="s">
        <v>17</v>
      </c>
    </row>
    <row r="198" spans="1:13" ht="18" customHeight="1">
      <c r="A198" s="18"/>
      <c r="B198" s="66"/>
      <c r="C198" s="13" t="s">
        <v>218</v>
      </c>
      <c r="D198" s="7">
        <v>500</v>
      </c>
      <c r="E198" s="15">
        <f>D198*2</f>
        <v>1000</v>
      </c>
      <c r="F198" s="15">
        <f>D198*3</f>
        <v>1500</v>
      </c>
      <c r="G198" s="8">
        <v>105</v>
      </c>
      <c r="H198" s="60"/>
      <c r="I198" s="33"/>
      <c r="J198" s="33"/>
      <c r="K198" s="22"/>
      <c r="L198" s="10"/>
      <c r="M198" s="1"/>
    </row>
    <row r="199" spans="1:13" ht="18" customHeight="1">
      <c r="A199" s="18"/>
      <c r="B199" s="66"/>
      <c r="C199" s="13" t="s">
        <v>219</v>
      </c>
      <c r="D199" s="7">
        <v>260</v>
      </c>
      <c r="E199" s="15">
        <f>D199*2</f>
        <v>520</v>
      </c>
      <c r="F199" s="15">
        <f>D199*3</f>
        <v>780</v>
      </c>
      <c r="G199" s="8">
        <v>105</v>
      </c>
      <c r="H199" s="60"/>
      <c r="I199" s="33"/>
      <c r="J199" s="33"/>
      <c r="K199" s="22"/>
      <c r="L199" s="10"/>
      <c r="M199" s="1"/>
    </row>
    <row r="200" spans="1:13" ht="18" customHeight="1">
      <c r="A200" s="2">
        <v>58</v>
      </c>
      <c r="B200" s="20"/>
      <c r="C200" s="20" t="s">
        <v>220</v>
      </c>
      <c r="D200" s="1"/>
      <c r="E200" s="15"/>
      <c r="F200" s="15"/>
      <c r="G200" s="26"/>
      <c r="H200" s="33">
        <f>D201*G201</f>
        <v>4600</v>
      </c>
      <c r="I200" s="33">
        <f>H200*2</f>
        <v>9200</v>
      </c>
      <c r="J200" s="33">
        <f>H200*3</f>
        <v>13800</v>
      </c>
      <c r="K200" s="9" t="s">
        <v>221</v>
      </c>
      <c r="L200" s="10">
        <v>501010311</v>
      </c>
      <c r="M200" s="12" t="s">
        <v>17</v>
      </c>
    </row>
    <row r="201" spans="1:13" ht="18" customHeight="1">
      <c r="A201" s="12"/>
      <c r="B201" s="65"/>
      <c r="C201" s="17" t="s">
        <v>222</v>
      </c>
      <c r="D201" s="15">
        <v>20</v>
      </c>
      <c r="E201" s="15">
        <f>D201*2</f>
        <v>40</v>
      </c>
      <c r="F201" s="15">
        <f>D201*3</f>
        <v>60</v>
      </c>
      <c r="G201" s="14">
        <v>230</v>
      </c>
      <c r="H201" s="33"/>
      <c r="I201" s="33"/>
      <c r="J201" s="33"/>
      <c r="K201" s="1"/>
      <c r="L201" s="10"/>
      <c r="M201" s="1"/>
    </row>
    <row r="202" spans="1:13" ht="18" customHeight="1">
      <c r="A202" s="2">
        <v>59</v>
      </c>
      <c r="B202" s="1"/>
      <c r="C202" s="20" t="s">
        <v>223</v>
      </c>
      <c r="D202" s="15"/>
      <c r="E202" s="15"/>
      <c r="F202" s="15"/>
      <c r="G202" s="14"/>
      <c r="H202" s="33">
        <f>D203*G203</f>
        <v>12000</v>
      </c>
      <c r="I202" s="33">
        <f>H202*2</f>
        <v>24000</v>
      </c>
      <c r="J202" s="33">
        <f>H202*3</f>
        <v>36000</v>
      </c>
      <c r="K202" s="9" t="s">
        <v>221</v>
      </c>
      <c r="L202" s="10">
        <v>501010311</v>
      </c>
      <c r="M202" s="12" t="s">
        <v>17</v>
      </c>
    </row>
    <row r="203" spans="1:13" ht="18" customHeight="1">
      <c r="A203" s="2"/>
      <c r="B203" s="65"/>
      <c r="C203" s="13" t="s">
        <v>224</v>
      </c>
      <c r="D203" s="15">
        <v>5000</v>
      </c>
      <c r="E203" s="15">
        <f>D203*2</f>
        <v>10000</v>
      </c>
      <c r="F203" s="15">
        <f>D203*3</f>
        <v>15000</v>
      </c>
      <c r="G203" s="14">
        <v>2.4</v>
      </c>
      <c r="H203" s="33"/>
      <c r="I203" s="33"/>
      <c r="J203" s="33"/>
      <c r="K203" s="22"/>
      <c r="L203" s="10"/>
      <c r="M203" s="1"/>
    </row>
    <row r="204" spans="1:13" ht="18" customHeight="1">
      <c r="A204" s="2">
        <v>60</v>
      </c>
      <c r="B204" s="1"/>
      <c r="C204" s="20" t="s">
        <v>225</v>
      </c>
      <c r="D204" s="15"/>
      <c r="E204" s="15"/>
      <c r="F204" s="15"/>
      <c r="G204" s="14"/>
      <c r="H204" s="33">
        <f>D205*G205</f>
        <v>8000</v>
      </c>
      <c r="I204" s="33">
        <f>H204*2</f>
        <v>16000</v>
      </c>
      <c r="J204" s="33">
        <f>H204*3</f>
        <v>24000</v>
      </c>
      <c r="K204" s="22" t="s">
        <v>226</v>
      </c>
      <c r="L204" s="10">
        <v>501010311</v>
      </c>
      <c r="M204" s="12" t="s">
        <v>17</v>
      </c>
    </row>
    <row r="205" spans="1:13" ht="18" customHeight="1">
      <c r="A205" s="2"/>
      <c r="B205" s="65"/>
      <c r="C205" s="13" t="s">
        <v>227</v>
      </c>
      <c r="D205" s="7">
        <v>5000</v>
      </c>
      <c r="E205" s="15">
        <f>D205*2</f>
        <v>10000</v>
      </c>
      <c r="F205" s="15">
        <f>D205*3</f>
        <v>15000</v>
      </c>
      <c r="G205" s="8">
        <v>1.6</v>
      </c>
      <c r="H205" s="58"/>
      <c r="I205" s="33"/>
      <c r="J205" s="33"/>
      <c r="K205" s="22"/>
      <c r="L205" s="10"/>
      <c r="M205" s="1"/>
    </row>
    <row r="206" spans="1:13" ht="28.5" customHeight="1">
      <c r="A206" s="2">
        <v>61</v>
      </c>
      <c r="B206" s="1"/>
      <c r="C206" s="20" t="s">
        <v>228</v>
      </c>
      <c r="D206" s="15"/>
      <c r="E206" s="15"/>
      <c r="F206" s="15"/>
      <c r="G206" s="14"/>
      <c r="H206" s="33">
        <f>D207*G207</f>
        <v>2500.2000000000003</v>
      </c>
      <c r="I206" s="33">
        <f>H206*2</f>
        <v>5000.4000000000005</v>
      </c>
      <c r="J206" s="33">
        <f>H206*3</f>
        <v>7500.6</v>
      </c>
      <c r="K206" s="37" t="s">
        <v>229</v>
      </c>
      <c r="L206" s="10">
        <v>501010311</v>
      </c>
      <c r="M206" s="12" t="s">
        <v>17</v>
      </c>
    </row>
    <row r="207" spans="1:13" ht="34.5" customHeight="1">
      <c r="A207" s="2"/>
      <c r="B207" s="65"/>
      <c r="C207" s="17" t="s">
        <v>230</v>
      </c>
      <c r="D207" s="15">
        <v>30</v>
      </c>
      <c r="E207" s="15">
        <f>D207*2</f>
        <v>60</v>
      </c>
      <c r="F207" s="15">
        <f>D207*3</f>
        <v>90</v>
      </c>
      <c r="G207" s="14">
        <v>83.34</v>
      </c>
      <c r="H207" s="33"/>
      <c r="I207" s="33"/>
      <c r="J207" s="33"/>
      <c r="K207" s="1"/>
      <c r="L207" s="10"/>
      <c r="M207" s="1"/>
    </row>
    <row r="208" spans="1:13" ht="24.75" customHeight="1">
      <c r="A208" s="2">
        <v>62</v>
      </c>
      <c r="B208" s="1"/>
      <c r="C208" s="11" t="s">
        <v>231</v>
      </c>
      <c r="D208" s="15"/>
      <c r="E208" s="15"/>
      <c r="F208" s="15"/>
      <c r="G208" s="14"/>
      <c r="H208" s="33">
        <f>D209*G209+D210*G210+D211*G211+D212*G212</f>
        <v>4800</v>
      </c>
      <c r="I208" s="33">
        <f>H208*2</f>
        <v>9600</v>
      </c>
      <c r="J208" s="33">
        <f>H208*3</f>
        <v>14400</v>
      </c>
      <c r="K208" s="37" t="s">
        <v>232</v>
      </c>
      <c r="L208" s="10">
        <v>501010311</v>
      </c>
      <c r="M208" s="12" t="s">
        <v>17</v>
      </c>
    </row>
    <row r="209" spans="1:257">
      <c r="A209" s="88"/>
      <c r="B209" s="65"/>
      <c r="C209" s="13" t="s">
        <v>233</v>
      </c>
      <c r="D209" s="15">
        <v>60</v>
      </c>
      <c r="E209" s="15">
        <f>D209*2</f>
        <v>120</v>
      </c>
      <c r="F209" s="15">
        <f>D209*3</f>
        <v>180</v>
      </c>
      <c r="G209" s="14">
        <v>20</v>
      </c>
      <c r="H209" s="33"/>
      <c r="I209" s="33"/>
      <c r="J209" s="33"/>
      <c r="K209" s="1"/>
      <c r="L209" s="10"/>
      <c r="M209" s="1"/>
    </row>
    <row r="210" spans="1:257">
      <c r="A210" s="88"/>
      <c r="B210" s="65"/>
      <c r="C210" s="13" t="s">
        <v>234</v>
      </c>
      <c r="D210" s="15">
        <v>60</v>
      </c>
      <c r="E210" s="15">
        <f>D210*2</f>
        <v>120</v>
      </c>
      <c r="F210" s="15">
        <f>D210*3</f>
        <v>180</v>
      </c>
      <c r="G210" s="14">
        <v>20</v>
      </c>
      <c r="H210" s="33"/>
      <c r="I210" s="33"/>
      <c r="J210" s="33"/>
      <c r="K210" s="1"/>
      <c r="L210" s="10"/>
      <c r="M210" s="1"/>
    </row>
    <row r="211" spans="1:257">
      <c r="A211" s="88"/>
      <c r="B211" s="65"/>
      <c r="C211" s="13" t="s">
        <v>235</v>
      </c>
      <c r="D211" s="15">
        <v>60</v>
      </c>
      <c r="E211" s="15">
        <f>D211*2</f>
        <v>120</v>
      </c>
      <c r="F211" s="15">
        <f>D211*3</f>
        <v>180</v>
      </c>
      <c r="G211" s="14">
        <v>20</v>
      </c>
      <c r="H211" s="33"/>
      <c r="I211" s="33"/>
      <c r="J211" s="33"/>
      <c r="K211" s="1"/>
      <c r="L211" s="10"/>
      <c r="M211" s="1"/>
    </row>
    <row r="212" spans="1:257">
      <c r="A212" s="88"/>
      <c r="B212" s="65"/>
      <c r="C212" s="13" t="s">
        <v>236</v>
      </c>
      <c r="D212" s="15">
        <v>60</v>
      </c>
      <c r="E212" s="15">
        <f>D212*2</f>
        <v>120</v>
      </c>
      <c r="F212" s="15">
        <f>D212*3</f>
        <v>180</v>
      </c>
      <c r="G212" s="14">
        <v>20</v>
      </c>
      <c r="H212" s="33"/>
      <c r="I212" s="33"/>
      <c r="J212" s="33"/>
      <c r="K212" s="1"/>
      <c r="L212" s="10"/>
      <c r="M212" s="1"/>
    </row>
    <row r="213" spans="1:257" ht="18" customHeight="1">
      <c r="A213" s="2">
        <v>63</v>
      </c>
      <c r="B213" s="1"/>
      <c r="C213" s="20" t="s">
        <v>237</v>
      </c>
      <c r="D213" s="15"/>
      <c r="E213" s="15"/>
      <c r="F213" s="15"/>
      <c r="G213" s="14"/>
      <c r="H213" s="33">
        <f>D214*G214</f>
        <v>7200</v>
      </c>
      <c r="I213" s="33">
        <f>H213*2</f>
        <v>14400</v>
      </c>
      <c r="J213" s="33">
        <f>H213*3</f>
        <v>21600</v>
      </c>
      <c r="K213" s="37" t="s">
        <v>238</v>
      </c>
      <c r="L213" s="10">
        <v>501010311</v>
      </c>
      <c r="M213" s="12" t="s">
        <v>17</v>
      </c>
    </row>
    <row r="214" spans="1:257" ht="18" customHeight="1">
      <c r="A214" s="2"/>
      <c r="B214" s="65"/>
      <c r="C214" s="13" t="s">
        <v>239</v>
      </c>
      <c r="D214" s="7">
        <v>8000</v>
      </c>
      <c r="E214" s="15">
        <f>D214*2</f>
        <v>16000</v>
      </c>
      <c r="F214" s="15">
        <f>D214*3</f>
        <v>24000</v>
      </c>
      <c r="G214" s="8">
        <v>0.9</v>
      </c>
      <c r="H214" s="58"/>
      <c r="I214" s="33"/>
      <c r="J214" s="33"/>
      <c r="K214" s="9"/>
      <c r="L214" s="10"/>
      <c r="M214" s="1"/>
    </row>
    <row r="215" spans="1:257" ht="18" customHeight="1">
      <c r="A215" s="2">
        <v>64</v>
      </c>
      <c r="B215" s="1"/>
      <c r="C215" s="20" t="s">
        <v>240</v>
      </c>
      <c r="D215" s="15"/>
      <c r="E215" s="15"/>
      <c r="F215" s="15"/>
      <c r="G215" s="14"/>
      <c r="H215" s="33">
        <f>D216*G216+D217*G217</f>
        <v>3900</v>
      </c>
      <c r="I215" s="33">
        <f>H215*2</f>
        <v>7800</v>
      </c>
      <c r="J215" s="33">
        <f>H215*3</f>
        <v>11700</v>
      </c>
      <c r="K215" s="22" t="s">
        <v>241</v>
      </c>
      <c r="L215" s="10">
        <v>501010311</v>
      </c>
      <c r="M215" s="12" t="s">
        <v>17</v>
      </c>
    </row>
    <row r="216" spans="1:257" ht="18" customHeight="1">
      <c r="A216" s="88"/>
      <c r="B216" s="65"/>
      <c r="C216" s="76" t="s">
        <v>242</v>
      </c>
      <c r="D216" s="15">
        <v>10</v>
      </c>
      <c r="E216" s="15">
        <f>D216*2</f>
        <v>20</v>
      </c>
      <c r="F216" s="15">
        <f>D216*3</f>
        <v>30</v>
      </c>
      <c r="G216" s="14">
        <v>360</v>
      </c>
      <c r="H216" s="33"/>
      <c r="I216" s="33"/>
      <c r="J216" s="33"/>
      <c r="K216" s="22"/>
      <c r="L216" s="10"/>
      <c r="M216" s="1"/>
    </row>
    <row r="217" spans="1:257" ht="18" customHeight="1">
      <c r="A217" s="88"/>
      <c r="B217" s="65"/>
      <c r="C217" s="3" t="s">
        <v>243</v>
      </c>
      <c r="D217" s="15">
        <v>20</v>
      </c>
      <c r="E217" s="15">
        <f>D217*2</f>
        <v>40</v>
      </c>
      <c r="F217" s="15">
        <f>D217*3</f>
        <v>60</v>
      </c>
      <c r="G217" s="14">
        <v>15</v>
      </c>
      <c r="H217" s="33"/>
      <c r="I217" s="33"/>
      <c r="J217" s="33"/>
      <c r="K217" s="22"/>
      <c r="L217" s="10"/>
      <c r="M217" s="1"/>
    </row>
    <row r="218" spans="1:257" ht="25.5" customHeight="1">
      <c r="A218" s="2">
        <v>65</v>
      </c>
      <c r="B218" s="41"/>
      <c r="C218" s="20" t="s">
        <v>244</v>
      </c>
      <c r="D218" s="40"/>
      <c r="E218" s="41"/>
      <c r="F218" s="42"/>
      <c r="G218" s="77"/>
      <c r="H218" s="33">
        <f>D220*G220+D219*G219</f>
        <v>3800</v>
      </c>
      <c r="I218" s="33">
        <f>H218*2</f>
        <v>7600</v>
      </c>
      <c r="J218" s="33">
        <f>H218*3</f>
        <v>11400</v>
      </c>
      <c r="K218" s="22" t="s">
        <v>245</v>
      </c>
      <c r="L218" s="10">
        <v>501010311</v>
      </c>
      <c r="M218" s="12" t="s">
        <v>17</v>
      </c>
      <c r="N218" s="79"/>
      <c r="O218" s="79"/>
      <c r="P218" s="79"/>
      <c r="Q218" s="79"/>
      <c r="R218" s="79"/>
      <c r="S218" s="79"/>
      <c r="T218" s="79"/>
      <c r="U218" s="79"/>
      <c r="V218" s="79"/>
      <c r="W218" s="79"/>
      <c r="X218" s="79"/>
      <c r="Y218" s="79"/>
      <c r="Z218" s="79"/>
      <c r="AA218" s="79"/>
      <c r="AB218" s="79"/>
      <c r="AC218" s="79"/>
      <c r="AD218" s="79"/>
      <c r="AE218" s="79"/>
      <c r="AF218" s="79"/>
      <c r="AG218" s="79"/>
      <c r="AH218" s="79"/>
      <c r="AI218" s="79"/>
      <c r="AJ218" s="79"/>
      <c r="AK218" s="79"/>
      <c r="AL218" s="79"/>
      <c r="AM218" s="79"/>
      <c r="AN218" s="79"/>
      <c r="AO218" s="79"/>
      <c r="AP218" s="79"/>
      <c r="AQ218" s="79"/>
      <c r="AR218" s="79"/>
      <c r="AS218" s="79"/>
      <c r="AT218" s="79"/>
      <c r="AU218" s="79"/>
      <c r="AV218" s="79"/>
      <c r="AW218" s="79"/>
      <c r="AX218" s="79"/>
      <c r="AY218" s="79"/>
      <c r="AZ218" s="79"/>
      <c r="BA218" s="79"/>
      <c r="BB218" s="79"/>
      <c r="BC218" s="79"/>
      <c r="BD218" s="79"/>
      <c r="BE218" s="79"/>
      <c r="BF218" s="79"/>
      <c r="BG218" s="79"/>
      <c r="BH218" s="79"/>
      <c r="BI218" s="79"/>
      <c r="BJ218" s="79"/>
      <c r="BK218" s="79"/>
      <c r="BL218" s="79"/>
      <c r="BM218" s="79"/>
      <c r="BN218" s="79"/>
      <c r="BO218" s="79"/>
      <c r="BP218" s="79"/>
      <c r="BQ218" s="79"/>
      <c r="BR218" s="79"/>
      <c r="BS218" s="79"/>
      <c r="BT218" s="79"/>
      <c r="BU218" s="79"/>
      <c r="BV218" s="79"/>
      <c r="BW218" s="79"/>
      <c r="BX218" s="79"/>
      <c r="BY218" s="79"/>
      <c r="BZ218" s="79"/>
      <c r="CA218" s="79"/>
      <c r="CB218" s="79"/>
      <c r="CC218" s="79"/>
      <c r="CD218" s="79"/>
      <c r="CE218" s="79"/>
      <c r="CF218" s="79"/>
      <c r="CG218" s="79"/>
      <c r="CH218" s="79"/>
      <c r="CI218" s="79"/>
      <c r="CJ218" s="79"/>
      <c r="CK218" s="79"/>
      <c r="CL218" s="79"/>
      <c r="CM218" s="79"/>
      <c r="CN218" s="79"/>
      <c r="CO218" s="79"/>
      <c r="CP218" s="79"/>
      <c r="CQ218" s="79"/>
      <c r="CR218" s="79"/>
      <c r="CS218" s="79"/>
      <c r="CT218" s="79"/>
      <c r="CU218" s="79"/>
      <c r="CV218" s="79"/>
      <c r="CW218" s="79"/>
      <c r="CX218" s="79"/>
      <c r="CY218" s="79"/>
      <c r="CZ218" s="79"/>
      <c r="DA218" s="79"/>
      <c r="DB218" s="79"/>
      <c r="DC218" s="79"/>
      <c r="DD218" s="79"/>
      <c r="DE218" s="79"/>
      <c r="DF218" s="79"/>
      <c r="DG218" s="79"/>
      <c r="DH218" s="79"/>
      <c r="DI218" s="79"/>
      <c r="DJ218" s="79"/>
      <c r="DK218" s="79"/>
      <c r="DL218" s="79"/>
      <c r="DM218" s="79"/>
      <c r="DN218" s="79"/>
      <c r="DO218" s="79"/>
      <c r="DP218" s="79"/>
      <c r="DQ218" s="79"/>
      <c r="DR218" s="79"/>
      <c r="DS218" s="79"/>
      <c r="DT218" s="79"/>
      <c r="DU218" s="79"/>
      <c r="DV218" s="79"/>
      <c r="DW218" s="79"/>
      <c r="DX218" s="79"/>
      <c r="DY218" s="79"/>
      <c r="DZ218" s="79"/>
      <c r="EA218" s="79"/>
      <c r="EB218" s="79"/>
      <c r="EC218" s="79"/>
      <c r="ED218" s="79"/>
      <c r="EE218" s="79"/>
      <c r="EF218" s="79"/>
      <c r="EG218" s="79"/>
      <c r="EH218" s="79"/>
      <c r="EI218" s="79"/>
      <c r="EJ218" s="79"/>
      <c r="EK218" s="79"/>
      <c r="EL218" s="79"/>
      <c r="EM218" s="79"/>
      <c r="EN218" s="79"/>
      <c r="EO218" s="79"/>
      <c r="EP218" s="79"/>
      <c r="EQ218" s="79"/>
      <c r="ER218" s="79"/>
      <c r="ES218" s="79"/>
      <c r="ET218" s="79"/>
      <c r="EU218" s="79"/>
      <c r="EV218" s="79"/>
      <c r="EW218" s="79"/>
      <c r="EX218" s="79"/>
      <c r="EY218" s="79"/>
      <c r="EZ218" s="79"/>
      <c r="FA218" s="79"/>
      <c r="FB218" s="79"/>
      <c r="FC218" s="79"/>
      <c r="FD218" s="79"/>
      <c r="FE218" s="79"/>
      <c r="FF218" s="79"/>
      <c r="FG218" s="79"/>
      <c r="FH218" s="79"/>
      <c r="FI218" s="79"/>
      <c r="FJ218" s="79"/>
      <c r="FK218" s="79"/>
      <c r="FL218" s="79"/>
      <c r="FM218" s="79"/>
      <c r="FN218" s="79"/>
      <c r="FO218" s="79"/>
      <c r="FP218" s="79"/>
      <c r="FQ218" s="79"/>
      <c r="FR218" s="79"/>
      <c r="FS218" s="79"/>
      <c r="FT218" s="79"/>
      <c r="FU218" s="79"/>
      <c r="FV218" s="79"/>
      <c r="FW218" s="79"/>
      <c r="FX218" s="79"/>
      <c r="FY218" s="79"/>
      <c r="FZ218" s="79"/>
      <c r="GA218" s="79"/>
      <c r="GB218" s="79"/>
      <c r="GC218" s="79"/>
      <c r="GD218" s="79"/>
      <c r="GE218" s="79"/>
      <c r="GF218" s="79"/>
      <c r="GG218" s="79"/>
      <c r="GH218" s="79"/>
      <c r="GI218" s="79"/>
      <c r="GJ218" s="79"/>
      <c r="GK218" s="79"/>
      <c r="GL218" s="79"/>
      <c r="GM218" s="79"/>
      <c r="GN218" s="79"/>
      <c r="GO218" s="79"/>
      <c r="GP218" s="79"/>
      <c r="GQ218" s="79"/>
      <c r="GR218" s="79"/>
      <c r="GS218" s="79"/>
      <c r="GT218" s="79"/>
      <c r="GU218" s="79"/>
      <c r="GV218" s="79"/>
      <c r="GW218" s="79"/>
      <c r="GX218" s="79"/>
      <c r="GY218" s="79"/>
      <c r="GZ218" s="79"/>
      <c r="HA218" s="79"/>
      <c r="HB218" s="79"/>
      <c r="HC218" s="79"/>
      <c r="HD218" s="79"/>
      <c r="HE218" s="79"/>
      <c r="HF218" s="79"/>
      <c r="HG218" s="79"/>
      <c r="HH218" s="79"/>
      <c r="HI218" s="79"/>
      <c r="HJ218" s="79"/>
      <c r="HK218" s="79"/>
      <c r="HL218" s="79"/>
      <c r="HM218" s="79"/>
      <c r="HN218" s="79"/>
      <c r="HO218" s="79"/>
      <c r="HP218" s="79"/>
      <c r="HQ218" s="79"/>
      <c r="HR218" s="79"/>
      <c r="HS218" s="79"/>
      <c r="HT218" s="79"/>
      <c r="HU218" s="79"/>
      <c r="HV218" s="79"/>
      <c r="HW218" s="79"/>
      <c r="HX218" s="79"/>
      <c r="HY218" s="79"/>
      <c r="HZ218" s="79"/>
      <c r="IA218" s="79"/>
      <c r="IB218" s="79"/>
      <c r="IC218" s="79"/>
      <c r="ID218" s="79"/>
      <c r="IE218" s="79"/>
      <c r="IF218" s="79"/>
      <c r="IG218" s="79"/>
      <c r="IH218" s="79"/>
      <c r="II218" s="79"/>
      <c r="IJ218" s="79"/>
      <c r="IK218" s="79"/>
      <c r="IL218" s="79"/>
      <c r="IM218" s="79"/>
      <c r="IN218" s="79"/>
      <c r="IO218" s="79"/>
      <c r="IP218" s="79"/>
      <c r="IQ218" s="79"/>
      <c r="IR218" s="79"/>
      <c r="IS218" s="79"/>
      <c r="IT218" s="79"/>
      <c r="IU218" s="79"/>
      <c r="IV218" s="79"/>
      <c r="IW218" s="79"/>
    </row>
    <row r="219" spans="1:257" ht="51">
      <c r="A219" s="43"/>
      <c r="B219" s="41"/>
      <c r="C219" s="13" t="s">
        <v>246</v>
      </c>
      <c r="D219" s="87">
        <v>10</v>
      </c>
      <c r="E219" s="87">
        <v>20</v>
      </c>
      <c r="F219" s="87">
        <v>30</v>
      </c>
      <c r="G219" s="14">
        <v>190</v>
      </c>
      <c r="H219" s="61"/>
      <c r="I219" s="61"/>
      <c r="J219" s="61"/>
      <c r="K219" s="44"/>
      <c r="L219" s="41"/>
      <c r="M219" s="41"/>
      <c r="N219" s="79"/>
      <c r="O219" s="79"/>
      <c r="P219" s="79"/>
      <c r="Q219" s="79">
        <f>190+40</f>
        <v>230</v>
      </c>
      <c r="R219" s="79"/>
      <c r="S219" s="79"/>
      <c r="T219" s="79"/>
      <c r="U219" s="79"/>
      <c r="V219" s="79"/>
      <c r="W219" s="79"/>
      <c r="X219" s="79"/>
      <c r="Y219" s="79"/>
      <c r="Z219" s="79"/>
      <c r="AA219" s="79"/>
      <c r="AB219" s="79"/>
      <c r="AC219" s="79"/>
      <c r="AD219" s="79"/>
      <c r="AE219" s="79"/>
      <c r="AF219" s="79"/>
      <c r="AG219" s="79"/>
      <c r="AH219" s="79"/>
      <c r="AI219" s="79"/>
      <c r="AJ219" s="79"/>
      <c r="AK219" s="79"/>
      <c r="AL219" s="79"/>
      <c r="AM219" s="79"/>
      <c r="AN219" s="79"/>
      <c r="AO219" s="79"/>
      <c r="AP219" s="79"/>
      <c r="AQ219" s="79"/>
      <c r="AR219" s="79"/>
      <c r="AS219" s="79"/>
      <c r="AT219" s="79"/>
      <c r="AU219" s="79"/>
      <c r="AV219" s="79"/>
      <c r="AW219" s="79"/>
      <c r="AX219" s="79"/>
      <c r="AY219" s="79"/>
      <c r="AZ219" s="79"/>
      <c r="BA219" s="79"/>
      <c r="BB219" s="79"/>
      <c r="BC219" s="79"/>
      <c r="BD219" s="79"/>
      <c r="BE219" s="79"/>
      <c r="BF219" s="79"/>
      <c r="BG219" s="79"/>
      <c r="BH219" s="79"/>
      <c r="BI219" s="79"/>
      <c r="BJ219" s="79"/>
      <c r="BK219" s="79"/>
      <c r="BL219" s="79"/>
      <c r="BM219" s="79"/>
      <c r="BN219" s="79"/>
      <c r="BO219" s="79"/>
      <c r="BP219" s="79"/>
      <c r="BQ219" s="79"/>
      <c r="BR219" s="79"/>
      <c r="BS219" s="79"/>
      <c r="BT219" s="79"/>
      <c r="BU219" s="79"/>
      <c r="BV219" s="79"/>
      <c r="BW219" s="79"/>
      <c r="BX219" s="79"/>
      <c r="BY219" s="79"/>
      <c r="BZ219" s="79"/>
      <c r="CA219" s="79"/>
      <c r="CB219" s="79"/>
      <c r="CC219" s="79"/>
      <c r="CD219" s="79"/>
      <c r="CE219" s="79"/>
      <c r="CF219" s="79"/>
      <c r="CG219" s="79"/>
      <c r="CH219" s="79"/>
      <c r="CI219" s="79"/>
      <c r="CJ219" s="79"/>
      <c r="CK219" s="79"/>
      <c r="CL219" s="79"/>
      <c r="CM219" s="79"/>
      <c r="CN219" s="79"/>
      <c r="CO219" s="79"/>
      <c r="CP219" s="79"/>
      <c r="CQ219" s="79"/>
      <c r="CR219" s="79"/>
      <c r="CS219" s="79"/>
      <c r="CT219" s="79"/>
      <c r="CU219" s="79"/>
      <c r="CV219" s="79"/>
      <c r="CW219" s="79"/>
      <c r="CX219" s="79"/>
      <c r="CY219" s="79"/>
      <c r="CZ219" s="79"/>
      <c r="DA219" s="79"/>
      <c r="DB219" s="79"/>
      <c r="DC219" s="79"/>
      <c r="DD219" s="79"/>
      <c r="DE219" s="79"/>
      <c r="DF219" s="79"/>
      <c r="DG219" s="79"/>
      <c r="DH219" s="79"/>
      <c r="DI219" s="79"/>
      <c r="DJ219" s="79"/>
      <c r="DK219" s="79"/>
      <c r="DL219" s="79"/>
      <c r="DM219" s="79"/>
      <c r="DN219" s="79"/>
      <c r="DO219" s="79"/>
      <c r="DP219" s="79"/>
      <c r="DQ219" s="79"/>
      <c r="DR219" s="79"/>
      <c r="DS219" s="79"/>
      <c r="DT219" s="79"/>
      <c r="DU219" s="79"/>
      <c r="DV219" s="79"/>
      <c r="DW219" s="79"/>
      <c r="DX219" s="79"/>
      <c r="DY219" s="79"/>
      <c r="DZ219" s="79"/>
      <c r="EA219" s="79"/>
      <c r="EB219" s="79"/>
      <c r="EC219" s="79"/>
      <c r="ED219" s="79"/>
      <c r="EE219" s="79"/>
      <c r="EF219" s="79"/>
      <c r="EG219" s="79"/>
      <c r="EH219" s="79"/>
      <c r="EI219" s="79"/>
      <c r="EJ219" s="79"/>
      <c r="EK219" s="79"/>
      <c r="EL219" s="79"/>
      <c r="EM219" s="79"/>
      <c r="EN219" s="79"/>
      <c r="EO219" s="79"/>
      <c r="EP219" s="79"/>
      <c r="EQ219" s="79"/>
      <c r="ER219" s="79"/>
      <c r="ES219" s="79"/>
      <c r="ET219" s="79"/>
      <c r="EU219" s="79"/>
      <c r="EV219" s="79"/>
      <c r="EW219" s="79"/>
      <c r="EX219" s="79"/>
      <c r="EY219" s="79"/>
      <c r="EZ219" s="79"/>
      <c r="FA219" s="79"/>
      <c r="FB219" s="79"/>
      <c r="FC219" s="79"/>
      <c r="FD219" s="79"/>
      <c r="FE219" s="79"/>
      <c r="FF219" s="79"/>
      <c r="FG219" s="79"/>
      <c r="FH219" s="79"/>
      <c r="FI219" s="79"/>
      <c r="FJ219" s="79"/>
      <c r="FK219" s="79"/>
      <c r="FL219" s="79"/>
      <c r="FM219" s="79"/>
      <c r="FN219" s="79"/>
      <c r="FO219" s="79"/>
      <c r="FP219" s="79"/>
      <c r="FQ219" s="79"/>
      <c r="FR219" s="79"/>
      <c r="FS219" s="79"/>
      <c r="FT219" s="79"/>
      <c r="FU219" s="79"/>
      <c r="FV219" s="79"/>
      <c r="FW219" s="79"/>
      <c r="FX219" s="79"/>
      <c r="FY219" s="79"/>
      <c r="FZ219" s="79"/>
      <c r="GA219" s="79"/>
      <c r="GB219" s="79"/>
      <c r="GC219" s="79"/>
      <c r="GD219" s="79"/>
      <c r="GE219" s="79"/>
      <c r="GF219" s="79"/>
      <c r="GG219" s="79"/>
      <c r="GH219" s="79"/>
      <c r="GI219" s="79"/>
      <c r="GJ219" s="79"/>
      <c r="GK219" s="79"/>
      <c r="GL219" s="79"/>
      <c r="GM219" s="79"/>
      <c r="GN219" s="79"/>
      <c r="GO219" s="79"/>
      <c r="GP219" s="79"/>
      <c r="GQ219" s="79"/>
      <c r="GR219" s="79"/>
      <c r="GS219" s="79"/>
      <c r="GT219" s="79"/>
      <c r="GU219" s="79"/>
      <c r="GV219" s="79"/>
      <c r="GW219" s="79"/>
      <c r="GX219" s="79"/>
      <c r="GY219" s="79"/>
      <c r="GZ219" s="79"/>
      <c r="HA219" s="79"/>
      <c r="HB219" s="79"/>
      <c r="HC219" s="79"/>
      <c r="HD219" s="79"/>
      <c r="HE219" s="79"/>
      <c r="HF219" s="79"/>
      <c r="HG219" s="79"/>
      <c r="HH219" s="79"/>
      <c r="HI219" s="79"/>
      <c r="HJ219" s="79"/>
      <c r="HK219" s="79"/>
      <c r="HL219" s="79"/>
      <c r="HM219" s="79"/>
      <c r="HN219" s="79"/>
      <c r="HO219" s="79"/>
      <c r="HP219" s="79"/>
      <c r="HQ219" s="79"/>
      <c r="HR219" s="79"/>
      <c r="HS219" s="79"/>
      <c r="HT219" s="79"/>
      <c r="HU219" s="79"/>
      <c r="HV219" s="79"/>
      <c r="HW219" s="79"/>
      <c r="HX219" s="79"/>
      <c r="HY219" s="79"/>
      <c r="HZ219" s="79"/>
      <c r="IA219" s="79"/>
      <c r="IB219" s="79"/>
      <c r="IC219" s="79"/>
      <c r="ID219" s="79"/>
      <c r="IE219" s="79"/>
      <c r="IF219" s="79"/>
      <c r="IG219" s="79"/>
      <c r="IH219" s="79"/>
      <c r="II219" s="79"/>
      <c r="IJ219" s="79"/>
      <c r="IK219" s="79"/>
      <c r="IL219" s="79"/>
      <c r="IM219" s="79"/>
      <c r="IN219" s="79"/>
      <c r="IO219" s="79"/>
      <c r="IP219" s="79"/>
      <c r="IQ219" s="79"/>
      <c r="IR219" s="79"/>
      <c r="IS219" s="79"/>
      <c r="IT219" s="79"/>
      <c r="IU219" s="79"/>
      <c r="IV219" s="79"/>
      <c r="IW219" s="79"/>
    </row>
    <row r="220" spans="1:257" ht="51">
      <c r="A220" s="43"/>
      <c r="B220" s="41"/>
      <c r="C220" s="13" t="s">
        <v>247</v>
      </c>
      <c r="D220" s="87">
        <v>10</v>
      </c>
      <c r="E220" s="87">
        <v>20</v>
      </c>
      <c r="F220" s="87">
        <v>30</v>
      </c>
      <c r="G220" s="14">
        <v>190</v>
      </c>
      <c r="H220" s="62"/>
      <c r="I220" s="62"/>
      <c r="J220" s="62"/>
      <c r="K220" s="44"/>
      <c r="L220" s="41"/>
      <c r="M220" s="41"/>
      <c r="N220" s="79"/>
      <c r="O220" s="79"/>
      <c r="P220" s="79"/>
      <c r="Q220" s="79"/>
      <c r="R220" s="79"/>
      <c r="S220" s="79"/>
      <c r="T220" s="79"/>
      <c r="U220" s="79"/>
      <c r="V220" s="79"/>
      <c r="W220" s="79"/>
      <c r="X220" s="79"/>
      <c r="Y220" s="79"/>
      <c r="Z220" s="79"/>
      <c r="AA220" s="79"/>
      <c r="AB220" s="79"/>
      <c r="AC220" s="79"/>
      <c r="AD220" s="79"/>
      <c r="AE220" s="79"/>
      <c r="AF220" s="79"/>
      <c r="AG220" s="79"/>
      <c r="AH220" s="79"/>
      <c r="AI220" s="79"/>
      <c r="AJ220" s="79"/>
      <c r="AK220" s="79"/>
      <c r="AL220" s="79"/>
      <c r="AM220" s="79"/>
      <c r="AN220" s="79"/>
      <c r="AO220" s="79"/>
      <c r="AP220" s="79"/>
      <c r="AQ220" s="79"/>
      <c r="AR220" s="79"/>
      <c r="AS220" s="79"/>
      <c r="AT220" s="79"/>
      <c r="AU220" s="79"/>
      <c r="AV220" s="79"/>
      <c r="AW220" s="79"/>
      <c r="AX220" s="79"/>
      <c r="AY220" s="79"/>
      <c r="AZ220" s="79"/>
      <c r="BA220" s="79"/>
      <c r="BB220" s="79"/>
      <c r="BC220" s="79"/>
      <c r="BD220" s="79"/>
      <c r="BE220" s="79"/>
      <c r="BF220" s="79"/>
      <c r="BG220" s="79"/>
      <c r="BH220" s="79"/>
      <c r="BI220" s="79"/>
      <c r="BJ220" s="79"/>
      <c r="BK220" s="79"/>
      <c r="BL220" s="79"/>
      <c r="BM220" s="79"/>
      <c r="BN220" s="79"/>
      <c r="BO220" s="79"/>
      <c r="BP220" s="79"/>
      <c r="BQ220" s="79"/>
      <c r="BR220" s="79"/>
      <c r="BS220" s="79"/>
      <c r="BT220" s="79"/>
      <c r="BU220" s="79"/>
      <c r="BV220" s="79"/>
      <c r="BW220" s="79"/>
      <c r="BX220" s="79"/>
      <c r="BY220" s="79"/>
      <c r="BZ220" s="79"/>
      <c r="CA220" s="79"/>
      <c r="CB220" s="79"/>
      <c r="CC220" s="79"/>
      <c r="CD220" s="79"/>
      <c r="CE220" s="79"/>
      <c r="CF220" s="79"/>
      <c r="CG220" s="79"/>
      <c r="CH220" s="79"/>
      <c r="CI220" s="79"/>
      <c r="CJ220" s="79"/>
      <c r="CK220" s="79"/>
      <c r="CL220" s="79"/>
      <c r="CM220" s="79"/>
      <c r="CN220" s="79"/>
      <c r="CO220" s="79"/>
      <c r="CP220" s="79"/>
      <c r="CQ220" s="79"/>
      <c r="CR220" s="79"/>
      <c r="CS220" s="79"/>
      <c r="CT220" s="79"/>
      <c r="CU220" s="79"/>
      <c r="CV220" s="79"/>
      <c r="CW220" s="79"/>
      <c r="CX220" s="79"/>
      <c r="CY220" s="79"/>
      <c r="CZ220" s="79"/>
      <c r="DA220" s="79"/>
      <c r="DB220" s="79"/>
      <c r="DC220" s="79"/>
      <c r="DD220" s="79"/>
      <c r="DE220" s="79"/>
      <c r="DF220" s="79"/>
      <c r="DG220" s="79"/>
      <c r="DH220" s="79"/>
      <c r="DI220" s="79"/>
      <c r="DJ220" s="79"/>
      <c r="DK220" s="79"/>
      <c r="DL220" s="79"/>
      <c r="DM220" s="79"/>
      <c r="DN220" s="79"/>
      <c r="DO220" s="79"/>
      <c r="DP220" s="79"/>
      <c r="DQ220" s="79"/>
      <c r="DR220" s="79"/>
      <c r="DS220" s="79"/>
      <c r="DT220" s="79"/>
      <c r="DU220" s="79"/>
      <c r="DV220" s="79"/>
      <c r="DW220" s="79"/>
      <c r="DX220" s="79"/>
      <c r="DY220" s="79"/>
      <c r="DZ220" s="79"/>
      <c r="EA220" s="79"/>
      <c r="EB220" s="79"/>
      <c r="EC220" s="79"/>
      <c r="ED220" s="79"/>
      <c r="EE220" s="79"/>
      <c r="EF220" s="79"/>
      <c r="EG220" s="79"/>
      <c r="EH220" s="79"/>
      <c r="EI220" s="79"/>
      <c r="EJ220" s="79"/>
      <c r="EK220" s="79"/>
      <c r="EL220" s="79"/>
      <c r="EM220" s="79"/>
      <c r="EN220" s="79"/>
      <c r="EO220" s="79"/>
      <c r="EP220" s="79"/>
      <c r="EQ220" s="79"/>
      <c r="ER220" s="79"/>
      <c r="ES220" s="79"/>
      <c r="ET220" s="79"/>
      <c r="EU220" s="79"/>
      <c r="EV220" s="79"/>
      <c r="EW220" s="79"/>
      <c r="EX220" s="79"/>
      <c r="EY220" s="79"/>
      <c r="EZ220" s="79"/>
      <c r="FA220" s="79"/>
      <c r="FB220" s="79"/>
      <c r="FC220" s="79"/>
      <c r="FD220" s="79"/>
      <c r="FE220" s="79"/>
      <c r="FF220" s="79"/>
      <c r="FG220" s="79"/>
      <c r="FH220" s="79"/>
      <c r="FI220" s="79"/>
      <c r="FJ220" s="79"/>
      <c r="FK220" s="79"/>
      <c r="FL220" s="79"/>
      <c r="FM220" s="79"/>
      <c r="FN220" s="79"/>
      <c r="FO220" s="79"/>
      <c r="FP220" s="79"/>
      <c r="FQ220" s="79"/>
      <c r="FR220" s="79"/>
      <c r="FS220" s="79"/>
      <c r="FT220" s="79"/>
      <c r="FU220" s="79"/>
      <c r="FV220" s="79"/>
      <c r="FW220" s="79"/>
      <c r="FX220" s="79"/>
      <c r="FY220" s="79"/>
      <c r="FZ220" s="79"/>
      <c r="GA220" s="79"/>
      <c r="GB220" s="79"/>
      <c r="GC220" s="79"/>
      <c r="GD220" s="79"/>
      <c r="GE220" s="79"/>
      <c r="GF220" s="79"/>
      <c r="GG220" s="79"/>
      <c r="GH220" s="79"/>
      <c r="GI220" s="79"/>
      <c r="GJ220" s="79"/>
      <c r="GK220" s="79"/>
      <c r="GL220" s="79"/>
      <c r="GM220" s="79"/>
      <c r="GN220" s="79"/>
      <c r="GO220" s="79"/>
      <c r="GP220" s="79"/>
      <c r="GQ220" s="79"/>
      <c r="GR220" s="79"/>
      <c r="GS220" s="79"/>
      <c r="GT220" s="79"/>
      <c r="GU220" s="79"/>
      <c r="GV220" s="79"/>
      <c r="GW220" s="79"/>
      <c r="GX220" s="79"/>
      <c r="GY220" s="79"/>
      <c r="GZ220" s="79"/>
      <c r="HA220" s="79"/>
      <c r="HB220" s="79"/>
      <c r="HC220" s="79"/>
      <c r="HD220" s="79"/>
      <c r="HE220" s="79"/>
      <c r="HF220" s="79"/>
      <c r="HG220" s="79"/>
      <c r="HH220" s="79"/>
      <c r="HI220" s="79"/>
      <c r="HJ220" s="79"/>
      <c r="HK220" s="79"/>
      <c r="HL220" s="79"/>
      <c r="HM220" s="79"/>
      <c r="HN220" s="79"/>
      <c r="HO220" s="79"/>
      <c r="HP220" s="79"/>
      <c r="HQ220" s="79"/>
      <c r="HR220" s="79"/>
      <c r="HS220" s="79"/>
      <c r="HT220" s="79"/>
      <c r="HU220" s="79"/>
      <c r="HV220" s="79"/>
      <c r="HW220" s="79"/>
      <c r="HX220" s="79"/>
      <c r="HY220" s="79"/>
      <c r="HZ220" s="79"/>
      <c r="IA220" s="79"/>
      <c r="IB220" s="79"/>
      <c r="IC220" s="79"/>
      <c r="ID220" s="79"/>
      <c r="IE220" s="79"/>
      <c r="IF220" s="79"/>
      <c r="IG220" s="79"/>
      <c r="IH220" s="79"/>
      <c r="II220" s="79"/>
      <c r="IJ220" s="79"/>
      <c r="IK220" s="79"/>
      <c r="IL220" s="79"/>
      <c r="IM220" s="79"/>
      <c r="IN220" s="79"/>
      <c r="IO220" s="79"/>
      <c r="IP220" s="79"/>
      <c r="IQ220" s="79"/>
      <c r="IR220" s="79"/>
      <c r="IS220" s="79"/>
      <c r="IT220" s="79"/>
      <c r="IU220" s="79"/>
      <c r="IV220" s="79"/>
      <c r="IW220" s="79"/>
    </row>
    <row r="221" spans="1:257">
      <c r="A221" s="2">
        <v>66</v>
      </c>
      <c r="B221" s="65"/>
      <c r="C221" s="20" t="s">
        <v>248</v>
      </c>
      <c r="D221" s="15"/>
      <c r="E221" s="15"/>
      <c r="F221" s="15"/>
      <c r="G221" s="14"/>
      <c r="H221" s="33">
        <f>D222*G222</f>
        <v>2000</v>
      </c>
      <c r="I221" s="33">
        <f>H221*2</f>
        <v>4000</v>
      </c>
      <c r="J221" s="33">
        <f>H221*3</f>
        <v>6000</v>
      </c>
      <c r="K221" s="22" t="s">
        <v>249</v>
      </c>
      <c r="L221" s="10">
        <v>501010311</v>
      </c>
      <c r="M221" s="12" t="s">
        <v>17</v>
      </c>
    </row>
    <row r="222" spans="1:257">
      <c r="A222" s="35"/>
      <c r="B222" s="35"/>
      <c r="C222" s="32" t="s">
        <v>250</v>
      </c>
      <c r="D222" s="15">
        <v>100</v>
      </c>
      <c r="E222" s="15">
        <f>D222*2</f>
        <v>200</v>
      </c>
      <c r="F222" s="15">
        <f>D222*3</f>
        <v>300</v>
      </c>
      <c r="G222" s="14">
        <v>20</v>
      </c>
      <c r="H222" s="33"/>
      <c r="I222" s="33"/>
      <c r="J222" s="33"/>
      <c r="K222" s="1"/>
      <c r="L222" s="5"/>
      <c r="M222" s="1"/>
    </row>
    <row r="223" spans="1:257" ht="18" customHeight="1">
      <c r="A223" s="2">
        <v>67</v>
      </c>
      <c r="B223" s="1"/>
      <c r="C223" s="11" t="s">
        <v>251</v>
      </c>
      <c r="D223" s="15"/>
      <c r="E223" s="15"/>
      <c r="F223" s="15"/>
      <c r="G223" s="14"/>
      <c r="H223" s="33">
        <f>D224*G224</f>
        <v>12500</v>
      </c>
      <c r="I223" s="33">
        <f>H223*2</f>
        <v>25000</v>
      </c>
      <c r="J223" s="33">
        <f>H223*3</f>
        <v>37500</v>
      </c>
      <c r="K223" s="21" t="s">
        <v>56</v>
      </c>
      <c r="L223" s="10">
        <v>501010311</v>
      </c>
      <c r="M223" s="12" t="s">
        <v>17</v>
      </c>
    </row>
    <row r="224" spans="1:257" ht="18" customHeight="1">
      <c r="A224" s="2"/>
      <c r="B224" s="65"/>
      <c r="C224" s="17" t="s">
        <v>252</v>
      </c>
      <c r="D224" s="15">
        <v>500</v>
      </c>
      <c r="E224" s="15">
        <f>D224*2</f>
        <v>1000</v>
      </c>
      <c r="F224" s="15">
        <f>D224*3</f>
        <v>1500</v>
      </c>
      <c r="G224" s="14">
        <v>25</v>
      </c>
      <c r="H224" s="33"/>
      <c r="I224" s="33"/>
      <c r="J224" s="33"/>
      <c r="K224" s="22"/>
      <c r="L224" s="10"/>
      <c r="M224" s="1"/>
    </row>
    <row r="225" spans="1:13" ht="22.5" customHeight="1">
      <c r="A225" s="2">
        <v>68</v>
      </c>
      <c r="B225" s="65"/>
      <c r="C225" s="11" t="s">
        <v>253</v>
      </c>
      <c r="D225" s="15"/>
      <c r="E225" s="15"/>
      <c r="F225" s="15"/>
      <c r="G225" s="14"/>
      <c r="H225" s="33">
        <f>D227*G227+D226*G226</f>
        <v>8000</v>
      </c>
      <c r="I225" s="33">
        <f>H225*2</f>
        <v>16000</v>
      </c>
      <c r="J225" s="33">
        <f>H225*3</f>
        <v>24000</v>
      </c>
      <c r="K225" s="22" t="s">
        <v>254</v>
      </c>
      <c r="L225" s="10">
        <v>501010311</v>
      </c>
      <c r="M225" s="12" t="s">
        <v>17</v>
      </c>
    </row>
    <row r="226" spans="1:13" ht="38.25">
      <c r="A226" s="35"/>
      <c r="B226" s="35"/>
      <c r="C226" s="16" t="s">
        <v>420</v>
      </c>
      <c r="D226" s="87">
        <v>100</v>
      </c>
      <c r="E226" s="87">
        <f>D226*2</f>
        <v>200</v>
      </c>
      <c r="F226" s="87">
        <f>D226*3</f>
        <v>300</v>
      </c>
      <c r="G226" s="14">
        <v>40</v>
      </c>
      <c r="H226" s="33"/>
      <c r="I226" s="60"/>
      <c r="J226" s="33"/>
      <c r="K226" s="1"/>
      <c r="L226" s="5"/>
      <c r="M226" s="1"/>
    </row>
    <row r="227" spans="1:13" ht="38.25">
      <c r="A227" s="35"/>
      <c r="B227" s="35"/>
      <c r="C227" s="16" t="s">
        <v>421</v>
      </c>
      <c r="D227" s="87">
        <v>100</v>
      </c>
      <c r="E227" s="87">
        <f>D227*2</f>
        <v>200</v>
      </c>
      <c r="F227" s="87">
        <f>D227*3</f>
        <v>300</v>
      </c>
      <c r="G227" s="14">
        <v>40</v>
      </c>
      <c r="H227" s="33"/>
      <c r="I227" s="60"/>
      <c r="J227" s="33"/>
      <c r="K227" s="1"/>
      <c r="L227" s="5"/>
      <c r="M227" s="1"/>
    </row>
    <row r="228" spans="1:13">
      <c r="A228" s="2">
        <v>69</v>
      </c>
      <c r="B228" s="35"/>
      <c r="C228" s="11" t="s">
        <v>255</v>
      </c>
      <c r="D228" s="15"/>
      <c r="E228" s="15"/>
      <c r="F228" s="15"/>
      <c r="G228" s="26"/>
      <c r="H228" s="33">
        <f>D229*G229</f>
        <v>12500</v>
      </c>
      <c r="I228" s="33">
        <f>H228*2</f>
        <v>25000</v>
      </c>
      <c r="J228" s="33">
        <f>H228*3</f>
        <v>37500</v>
      </c>
      <c r="K228" s="22" t="s">
        <v>256</v>
      </c>
      <c r="L228" s="10">
        <v>501010311</v>
      </c>
      <c r="M228" s="12" t="s">
        <v>17</v>
      </c>
    </row>
    <row r="229" spans="1:13" ht="76.5">
      <c r="A229" s="35"/>
      <c r="B229" s="35"/>
      <c r="C229" s="78" t="s">
        <v>257</v>
      </c>
      <c r="D229" s="15">
        <v>2500</v>
      </c>
      <c r="E229" s="15">
        <f>D229*2</f>
        <v>5000</v>
      </c>
      <c r="F229" s="15">
        <f>D229*3</f>
        <v>7500</v>
      </c>
      <c r="G229" s="14">
        <v>5</v>
      </c>
      <c r="H229" s="33"/>
      <c r="I229" s="33"/>
      <c r="J229" s="33"/>
      <c r="K229" s="1"/>
      <c r="L229" s="5"/>
      <c r="M229" s="1"/>
    </row>
    <row r="230" spans="1:13">
      <c r="A230" s="2">
        <v>70</v>
      </c>
      <c r="B230" s="35"/>
      <c r="C230" s="11" t="s">
        <v>258</v>
      </c>
      <c r="D230" s="1"/>
      <c r="E230" s="15"/>
      <c r="F230" s="15"/>
      <c r="G230" s="26"/>
      <c r="H230" s="33">
        <f>D232*G232+D231*G231</f>
        <v>4500</v>
      </c>
      <c r="I230" s="33">
        <f>H230*2</f>
        <v>9000</v>
      </c>
      <c r="J230" s="33">
        <f>H230*3</f>
        <v>13500</v>
      </c>
      <c r="K230" s="22" t="s">
        <v>256</v>
      </c>
      <c r="L230" s="10">
        <v>501010311</v>
      </c>
      <c r="M230" s="12" t="s">
        <v>17</v>
      </c>
    </row>
    <row r="231" spans="1:13" ht="89.25">
      <c r="A231" s="2"/>
      <c r="B231" s="35"/>
      <c r="C231" s="78" t="s">
        <v>259</v>
      </c>
      <c r="D231" s="87">
        <v>1500</v>
      </c>
      <c r="E231" s="87">
        <f>D231*2</f>
        <v>3000</v>
      </c>
      <c r="F231" s="87">
        <f>D231*3</f>
        <v>4500</v>
      </c>
      <c r="G231" s="14">
        <v>1.8</v>
      </c>
      <c r="H231" s="33"/>
      <c r="I231" s="33"/>
      <c r="J231" s="33"/>
      <c r="K231" s="1"/>
      <c r="L231" s="5"/>
      <c r="M231" s="1"/>
    </row>
    <row r="232" spans="1:13" ht="25.5">
      <c r="A232" s="2"/>
      <c r="B232" s="35"/>
      <c r="C232" s="13" t="s">
        <v>260</v>
      </c>
      <c r="D232" s="87">
        <v>4000</v>
      </c>
      <c r="E232" s="87">
        <f>D232*2</f>
        <v>8000</v>
      </c>
      <c r="F232" s="87">
        <f>D232*3</f>
        <v>12000</v>
      </c>
      <c r="G232" s="14">
        <v>0.45</v>
      </c>
      <c r="H232" s="33"/>
      <c r="I232" s="60"/>
      <c r="J232" s="33"/>
      <c r="K232" s="1"/>
      <c r="L232" s="5"/>
      <c r="M232" s="1"/>
    </row>
    <row r="233" spans="1:13">
      <c r="A233" s="2">
        <v>71</v>
      </c>
      <c r="B233" s="35"/>
      <c r="C233" s="11" t="s">
        <v>261</v>
      </c>
      <c r="D233" s="15"/>
      <c r="E233" s="15"/>
      <c r="F233" s="15"/>
      <c r="G233" s="26"/>
      <c r="H233" s="33">
        <f>D234*G234</f>
        <v>202500</v>
      </c>
      <c r="I233" s="33">
        <f>H233*2</f>
        <v>405000</v>
      </c>
      <c r="J233" s="33">
        <f>H233*3</f>
        <v>607500</v>
      </c>
      <c r="K233" s="22" t="s">
        <v>262</v>
      </c>
      <c r="L233" s="10">
        <v>501010311</v>
      </c>
      <c r="M233" s="12" t="s">
        <v>17</v>
      </c>
    </row>
    <row r="234" spans="1:13" ht="105">
      <c r="A234" s="2"/>
      <c r="B234" s="35"/>
      <c r="C234" s="46" t="s">
        <v>263</v>
      </c>
      <c r="D234" s="15">
        <v>450000</v>
      </c>
      <c r="E234" s="15">
        <f>D234*2</f>
        <v>900000</v>
      </c>
      <c r="F234" s="15">
        <f>D234*3</f>
        <v>1350000</v>
      </c>
      <c r="G234" s="14">
        <v>0.45</v>
      </c>
      <c r="H234" s="33"/>
      <c r="I234" s="60"/>
      <c r="J234" s="33"/>
      <c r="K234" s="1"/>
      <c r="L234" s="5"/>
      <c r="M234" s="1"/>
    </row>
    <row r="235" spans="1:13" ht="18" customHeight="1">
      <c r="A235" s="2">
        <v>72</v>
      </c>
      <c r="B235" s="65"/>
      <c r="C235" s="20" t="s">
        <v>264</v>
      </c>
      <c r="D235" s="15"/>
      <c r="E235" s="15"/>
      <c r="F235" s="15"/>
      <c r="G235" s="14"/>
      <c r="H235" s="33">
        <f>D236*G236+D237*G237+D238*G238</f>
        <v>18180</v>
      </c>
      <c r="I235" s="33">
        <f>H235*2</f>
        <v>36360</v>
      </c>
      <c r="J235" s="33">
        <f>H235*3</f>
        <v>54540</v>
      </c>
      <c r="K235" s="9" t="s">
        <v>56</v>
      </c>
      <c r="L235" s="10">
        <v>501010311</v>
      </c>
      <c r="M235" s="12" t="s">
        <v>17</v>
      </c>
    </row>
    <row r="236" spans="1:13" ht="51.75" customHeight="1">
      <c r="A236" s="88"/>
      <c r="B236" s="65"/>
      <c r="C236" s="17" t="s">
        <v>265</v>
      </c>
      <c r="D236" s="15">
        <v>1000</v>
      </c>
      <c r="E236" s="15">
        <f>D236*2</f>
        <v>2000</v>
      </c>
      <c r="F236" s="15">
        <f>D236*3</f>
        <v>3000</v>
      </c>
      <c r="G236" s="14">
        <v>15</v>
      </c>
      <c r="H236" s="33"/>
      <c r="I236" s="33"/>
      <c r="J236" s="33"/>
      <c r="K236" s="22"/>
      <c r="L236" s="10"/>
      <c r="M236" s="1"/>
    </row>
    <row r="237" spans="1:13" ht="35.25" customHeight="1">
      <c r="A237" s="88"/>
      <c r="B237" s="65"/>
      <c r="C237" s="17" t="s">
        <v>266</v>
      </c>
      <c r="D237" s="15">
        <v>1700</v>
      </c>
      <c r="E237" s="15">
        <f>D237*2</f>
        <v>3400</v>
      </c>
      <c r="F237" s="15">
        <f>D237*3</f>
        <v>5100</v>
      </c>
      <c r="G237" s="14">
        <v>1.5</v>
      </c>
      <c r="H237" s="33"/>
      <c r="I237" s="33"/>
      <c r="J237" s="33"/>
      <c r="K237" s="22"/>
      <c r="L237" s="10"/>
      <c r="M237" s="1"/>
    </row>
    <row r="238" spans="1:13" ht="35.25" customHeight="1">
      <c r="A238" s="88"/>
      <c r="B238" s="65"/>
      <c r="C238" s="17" t="s">
        <v>267</v>
      </c>
      <c r="D238" s="15">
        <v>300</v>
      </c>
      <c r="E238" s="15">
        <f>D238*2</f>
        <v>600</v>
      </c>
      <c r="F238" s="15">
        <f>D238*3</f>
        <v>900</v>
      </c>
      <c r="G238" s="14">
        <v>2.1</v>
      </c>
      <c r="H238" s="33"/>
      <c r="I238" s="33"/>
      <c r="J238" s="33"/>
      <c r="K238" s="22"/>
      <c r="L238" s="10"/>
      <c r="M238" s="1"/>
    </row>
    <row r="239" spans="1:13">
      <c r="A239" s="2">
        <v>73</v>
      </c>
      <c r="B239" s="65"/>
      <c r="C239" s="20" t="s">
        <v>268</v>
      </c>
      <c r="D239" s="15"/>
      <c r="E239" s="15"/>
      <c r="F239" s="15"/>
      <c r="G239" s="14"/>
      <c r="H239" s="33">
        <f>D240*G240+D241*G241</f>
        <v>15000</v>
      </c>
      <c r="I239" s="33">
        <f>H239*2</f>
        <v>30000</v>
      </c>
      <c r="J239" s="33">
        <f>H239*3</f>
        <v>45000</v>
      </c>
      <c r="K239" s="22" t="s">
        <v>262</v>
      </c>
      <c r="L239" s="10">
        <v>501010311</v>
      </c>
      <c r="M239" s="12" t="s">
        <v>17</v>
      </c>
    </row>
    <row r="240" spans="1:13" ht="38.25">
      <c r="A240" s="2"/>
      <c r="B240" s="65"/>
      <c r="C240" s="13" t="s">
        <v>450</v>
      </c>
      <c r="D240" s="15">
        <v>5000</v>
      </c>
      <c r="E240" s="15">
        <f>D240*2</f>
        <v>10000</v>
      </c>
      <c r="F240" s="15">
        <f>D240*3</f>
        <v>15000</v>
      </c>
      <c r="G240" s="14">
        <v>1.5</v>
      </c>
      <c r="H240" s="33"/>
      <c r="I240" s="33"/>
      <c r="J240" s="33"/>
      <c r="K240" s="1"/>
      <c r="L240" s="5"/>
      <c r="M240" s="1"/>
    </row>
    <row r="241" spans="1:13" ht="38.25">
      <c r="A241" s="2"/>
      <c r="B241" s="65"/>
      <c r="C241" s="13" t="s">
        <v>451</v>
      </c>
      <c r="D241" s="15">
        <v>5000</v>
      </c>
      <c r="E241" s="15">
        <f>D241*2</f>
        <v>10000</v>
      </c>
      <c r="F241" s="15">
        <f>D241*3</f>
        <v>15000</v>
      </c>
      <c r="G241" s="14">
        <v>1.5</v>
      </c>
      <c r="H241" s="33"/>
      <c r="I241" s="33"/>
      <c r="J241" s="33"/>
      <c r="K241" s="1"/>
      <c r="L241" s="5"/>
      <c r="M241" s="1"/>
    </row>
    <row r="242" spans="1:13">
      <c r="A242" s="2">
        <v>74</v>
      </c>
      <c r="B242" s="65"/>
      <c r="C242" s="20" t="s">
        <v>269</v>
      </c>
      <c r="D242" s="1"/>
      <c r="E242" s="1"/>
      <c r="F242" s="1"/>
      <c r="G242" s="1"/>
      <c r="H242" s="33">
        <f>D243*G243</f>
        <v>1500</v>
      </c>
      <c r="I242" s="33">
        <f>H242*2</f>
        <v>3000</v>
      </c>
      <c r="J242" s="33">
        <f>H242*3</f>
        <v>4500</v>
      </c>
      <c r="K242" s="22" t="s">
        <v>262</v>
      </c>
      <c r="L242" s="10">
        <v>501010311</v>
      </c>
      <c r="M242" s="12" t="s">
        <v>17</v>
      </c>
    </row>
    <row r="243" spans="1:13" ht="45">
      <c r="A243" s="2"/>
      <c r="B243" s="65"/>
      <c r="C243" s="46" t="s">
        <v>270</v>
      </c>
      <c r="D243" s="15">
        <v>1000</v>
      </c>
      <c r="E243" s="15">
        <f>D243*2</f>
        <v>2000</v>
      </c>
      <c r="F243" s="15">
        <f>D243*3</f>
        <v>3000</v>
      </c>
      <c r="G243" s="14">
        <v>1.5</v>
      </c>
      <c r="H243" s="33"/>
      <c r="I243" s="33"/>
      <c r="J243" s="33"/>
      <c r="K243" s="1"/>
      <c r="L243" s="5"/>
      <c r="M243" s="1"/>
    </row>
    <row r="244" spans="1:13" ht="18" customHeight="1">
      <c r="A244" s="2">
        <v>75</v>
      </c>
      <c r="B244" s="65"/>
      <c r="C244" s="11" t="s">
        <v>271</v>
      </c>
      <c r="D244" s="15"/>
      <c r="E244" s="15"/>
      <c r="F244" s="15"/>
      <c r="G244" s="14"/>
      <c r="H244" s="33">
        <f>D245*G245+D246*G246+D247*G247+D248*G248+D249*G249</f>
        <v>15525</v>
      </c>
      <c r="I244" s="33">
        <f>H244*2</f>
        <v>31050</v>
      </c>
      <c r="J244" s="33">
        <f>H244*3</f>
        <v>46575</v>
      </c>
      <c r="K244" s="22" t="s">
        <v>272</v>
      </c>
      <c r="L244" s="10">
        <v>501010311</v>
      </c>
      <c r="M244" s="12" t="s">
        <v>17</v>
      </c>
    </row>
    <row r="245" spans="1:13" ht="33" customHeight="1">
      <c r="A245" s="88"/>
      <c r="B245" s="65"/>
      <c r="C245" s="17" t="s">
        <v>273</v>
      </c>
      <c r="D245" s="15">
        <v>20</v>
      </c>
      <c r="E245" s="15">
        <f>D245*2</f>
        <v>40</v>
      </c>
      <c r="F245" s="15">
        <f>D245*3</f>
        <v>60</v>
      </c>
      <c r="G245" s="14">
        <v>400</v>
      </c>
      <c r="H245" s="33"/>
      <c r="I245" s="33"/>
      <c r="J245" s="33"/>
      <c r="K245" s="22"/>
      <c r="L245" s="10"/>
      <c r="M245" s="1"/>
    </row>
    <row r="246" spans="1:13" ht="18" customHeight="1">
      <c r="A246" s="88"/>
      <c r="B246" s="65"/>
      <c r="C246" s="13" t="s">
        <v>274</v>
      </c>
      <c r="D246" s="15">
        <v>30</v>
      </c>
      <c r="E246" s="15">
        <f>D246*2</f>
        <v>60</v>
      </c>
      <c r="F246" s="15">
        <f>D246*3</f>
        <v>90</v>
      </c>
      <c r="G246" s="14">
        <v>180</v>
      </c>
      <c r="H246" s="33"/>
      <c r="I246" s="33"/>
      <c r="J246" s="33"/>
      <c r="K246" s="22"/>
      <c r="L246" s="10"/>
      <c r="M246" s="1"/>
    </row>
    <row r="247" spans="1:13" ht="18" customHeight="1">
      <c r="A247" s="88"/>
      <c r="B247" s="65"/>
      <c r="C247" s="13" t="s">
        <v>275</v>
      </c>
      <c r="D247" s="15">
        <v>150</v>
      </c>
      <c r="E247" s="15">
        <f>D247*2</f>
        <v>300</v>
      </c>
      <c r="F247" s="15">
        <f>D247*3</f>
        <v>450</v>
      </c>
      <c r="G247" s="14">
        <v>1.5</v>
      </c>
      <c r="H247" s="33"/>
      <c r="I247" s="33"/>
      <c r="J247" s="33"/>
      <c r="K247" s="22"/>
      <c r="L247" s="10"/>
      <c r="M247" s="1"/>
    </row>
    <row r="248" spans="1:13" ht="18" customHeight="1">
      <c r="A248" s="88"/>
      <c r="B248" s="65"/>
      <c r="C248" s="13" t="s">
        <v>276</v>
      </c>
      <c r="D248" s="15">
        <v>300</v>
      </c>
      <c r="E248" s="15">
        <f>D248*2</f>
        <v>600</v>
      </c>
      <c r="F248" s="15">
        <f>D248*3</f>
        <v>900</v>
      </c>
      <c r="G248" s="14">
        <v>4</v>
      </c>
      <c r="H248" s="33"/>
      <c r="I248" s="33"/>
      <c r="J248" s="33"/>
      <c r="K248" s="22"/>
      <c r="L248" s="10"/>
      <c r="M248" s="1"/>
    </row>
    <row r="249" spans="1:13" ht="18" customHeight="1">
      <c r="A249" s="88"/>
      <c r="B249" s="65"/>
      <c r="C249" s="13" t="s">
        <v>277</v>
      </c>
      <c r="D249" s="15">
        <v>700</v>
      </c>
      <c r="E249" s="15">
        <f>D249*2</f>
        <v>1400</v>
      </c>
      <c r="F249" s="15">
        <f>D249*3</f>
        <v>2100</v>
      </c>
      <c r="G249" s="14">
        <v>1</v>
      </c>
      <c r="H249" s="33"/>
      <c r="I249" s="33"/>
      <c r="J249" s="33"/>
      <c r="K249" s="22"/>
      <c r="L249" s="10"/>
      <c r="M249" s="1"/>
    </row>
    <row r="250" spans="1:13" ht="18" customHeight="1">
      <c r="A250" s="2">
        <v>76</v>
      </c>
      <c r="B250" s="65"/>
      <c r="C250" s="11" t="s">
        <v>278</v>
      </c>
      <c r="D250" s="15"/>
      <c r="E250" s="15"/>
      <c r="F250" s="15"/>
      <c r="G250" s="14"/>
      <c r="H250" s="33">
        <f>D251*G251</f>
        <v>3750</v>
      </c>
      <c r="I250" s="33">
        <f>H250*2</f>
        <v>7500</v>
      </c>
      <c r="J250" s="33">
        <f>H250*3</f>
        <v>11250</v>
      </c>
      <c r="K250" s="22" t="s">
        <v>279</v>
      </c>
      <c r="L250" s="10">
        <v>501010311</v>
      </c>
      <c r="M250" s="12" t="s">
        <v>17</v>
      </c>
    </row>
    <row r="251" spans="1:13" ht="51">
      <c r="A251" s="35"/>
      <c r="B251" s="35"/>
      <c r="C251" s="17" t="s">
        <v>280</v>
      </c>
      <c r="D251" s="15">
        <v>15000</v>
      </c>
      <c r="E251" s="15">
        <f>D251*2</f>
        <v>30000</v>
      </c>
      <c r="F251" s="15">
        <f>D251*3</f>
        <v>45000</v>
      </c>
      <c r="G251" s="14">
        <v>0.25</v>
      </c>
      <c r="H251" s="33"/>
      <c r="I251" s="33"/>
      <c r="J251" s="33"/>
      <c r="K251" s="22"/>
      <c r="L251" s="5"/>
      <c r="M251" s="1"/>
    </row>
    <row r="252" spans="1:13">
      <c r="A252" s="2">
        <v>77</v>
      </c>
      <c r="B252" s="35"/>
      <c r="C252" s="11" t="s">
        <v>281</v>
      </c>
      <c r="D252" s="1"/>
      <c r="E252" s="15"/>
      <c r="F252" s="15"/>
      <c r="G252" s="14"/>
      <c r="H252" s="33">
        <f>D253*G253</f>
        <v>3360</v>
      </c>
      <c r="I252" s="33">
        <f>H252*2</f>
        <v>6720</v>
      </c>
      <c r="J252" s="33">
        <f>H252*3</f>
        <v>10080</v>
      </c>
      <c r="K252" s="22" t="s">
        <v>282</v>
      </c>
      <c r="L252" s="10">
        <v>501010311</v>
      </c>
      <c r="M252" s="12" t="s">
        <v>17</v>
      </c>
    </row>
    <row r="253" spans="1:13" ht="114.75">
      <c r="A253" s="2"/>
      <c r="B253" s="35"/>
      <c r="C253" s="17" t="s">
        <v>283</v>
      </c>
      <c r="D253" s="15">
        <v>1600</v>
      </c>
      <c r="E253" s="15">
        <f>D253*2</f>
        <v>3200</v>
      </c>
      <c r="F253" s="15">
        <f>D253*3</f>
        <v>4800</v>
      </c>
      <c r="G253" s="14">
        <v>2.1</v>
      </c>
      <c r="H253" s="33"/>
      <c r="I253" s="33"/>
      <c r="J253" s="33"/>
      <c r="K253" s="1"/>
      <c r="L253" s="5"/>
      <c r="M253" s="1"/>
    </row>
    <row r="254" spans="1:13">
      <c r="A254" s="2">
        <v>78</v>
      </c>
      <c r="B254" s="35"/>
      <c r="C254" s="11" t="s">
        <v>284</v>
      </c>
      <c r="D254" s="15"/>
      <c r="E254" s="15"/>
      <c r="F254" s="15"/>
      <c r="G254" s="26"/>
      <c r="H254" s="33">
        <f>D255*G255</f>
        <v>105000</v>
      </c>
      <c r="I254" s="33">
        <f>H254*2</f>
        <v>210000</v>
      </c>
      <c r="J254" s="33">
        <f>H254*3</f>
        <v>315000</v>
      </c>
      <c r="K254" s="22" t="s">
        <v>285</v>
      </c>
      <c r="L254" s="10">
        <v>501010311</v>
      </c>
      <c r="M254" s="12" t="s">
        <v>17</v>
      </c>
    </row>
    <row r="255" spans="1:13" ht="114.75">
      <c r="A255" s="2"/>
      <c r="B255" s="35"/>
      <c r="C255" s="17" t="s">
        <v>286</v>
      </c>
      <c r="D255" s="15">
        <v>350000</v>
      </c>
      <c r="E255" s="15">
        <f>D255*2</f>
        <v>700000</v>
      </c>
      <c r="F255" s="15">
        <f>D255*3</f>
        <v>1050000</v>
      </c>
      <c r="G255" s="14">
        <v>0.3</v>
      </c>
      <c r="H255" s="33"/>
      <c r="I255" s="33"/>
      <c r="J255" s="33"/>
      <c r="K255" s="22"/>
      <c r="L255" s="5"/>
      <c r="M255" s="1"/>
    </row>
    <row r="256" spans="1:13">
      <c r="A256" s="2">
        <v>79</v>
      </c>
      <c r="B256" s="35"/>
      <c r="C256" s="11" t="s">
        <v>287</v>
      </c>
      <c r="D256" s="15"/>
      <c r="E256" s="15"/>
      <c r="F256" s="15"/>
      <c r="G256" s="14"/>
      <c r="H256" s="33">
        <f>D257*G257</f>
        <v>62999.999999999993</v>
      </c>
      <c r="I256" s="33">
        <f>H256*2</f>
        <v>125999.99999999999</v>
      </c>
      <c r="J256" s="33">
        <f>H256*3</f>
        <v>188999.99999999997</v>
      </c>
      <c r="K256" s="22" t="s">
        <v>288</v>
      </c>
      <c r="L256" s="10">
        <v>501010311</v>
      </c>
      <c r="M256" s="12" t="s">
        <v>17</v>
      </c>
    </row>
    <row r="257" spans="1:13" ht="127.5">
      <c r="A257" s="2"/>
      <c r="B257" s="35"/>
      <c r="C257" s="17" t="s">
        <v>289</v>
      </c>
      <c r="D257" s="15">
        <v>90000</v>
      </c>
      <c r="E257" s="15">
        <f>D257*2</f>
        <v>180000</v>
      </c>
      <c r="F257" s="15">
        <f>D257*3</f>
        <v>270000</v>
      </c>
      <c r="G257" s="14">
        <v>0.7</v>
      </c>
      <c r="H257" s="33"/>
      <c r="I257" s="33"/>
      <c r="J257" s="33"/>
      <c r="K257" s="22"/>
      <c r="L257" s="5"/>
      <c r="M257" s="1"/>
    </row>
    <row r="258" spans="1:13">
      <c r="A258" s="2">
        <v>80</v>
      </c>
      <c r="B258" s="35"/>
      <c r="C258" s="11" t="s">
        <v>290</v>
      </c>
      <c r="D258" s="1"/>
      <c r="E258" s="15"/>
      <c r="F258" s="15"/>
      <c r="G258" s="26"/>
      <c r="H258" s="33">
        <f>D259*G259+D260*G260</f>
        <v>3000</v>
      </c>
      <c r="I258" s="33">
        <f>H258*2</f>
        <v>6000</v>
      </c>
      <c r="J258" s="33">
        <f>H258*3</f>
        <v>9000</v>
      </c>
      <c r="K258" s="22" t="s">
        <v>291</v>
      </c>
      <c r="L258" s="10">
        <v>501010311</v>
      </c>
      <c r="M258" s="12" t="s">
        <v>17</v>
      </c>
    </row>
    <row r="259" spans="1:13" ht="51">
      <c r="A259" s="2"/>
      <c r="B259" s="35"/>
      <c r="C259" s="16" t="s">
        <v>422</v>
      </c>
      <c r="D259" s="15">
        <v>5000</v>
      </c>
      <c r="E259" s="15">
        <f>D259*2</f>
        <v>10000</v>
      </c>
      <c r="F259" s="15">
        <f>D259*3</f>
        <v>15000</v>
      </c>
      <c r="G259" s="14">
        <v>0.5</v>
      </c>
      <c r="H259" s="33"/>
      <c r="I259" s="60"/>
      <c r="J259" s="33"/>
      <c r="K259" s="1"/>
      <c r="L259" s="5"/>
      <c r="M259" s="1"/>
    </row>
    <row r="260" spans="1:13" ht="51">
      <c r="A260" s="2"/>
      <c r="B260" s="35"/>
      <c r="C260" s="16" t="s">
        <v>423</v>
      </c>
      <c r="D260" s="15">
        <v>1000</v>
      </c>
      <c r="E260" s="15">
        <f>D260*2</f>
        <v>2000</v>
      </c>
      <c r="F260" s="15">
        <f>D260*3</f>
        <v>3000</v>
      </c>
      <c r="G260" s="14">
        <v>0.5</v>
      </c>
      <c r="H260" s="33"/>
      <c r="I260" s="60"/>
      <c r="J260" s="33"/>
      <c r="K260" s="1"/>
      <c r="L260" s="5"/>
      <c r="M260" s="1"/>
    </row>
    <row r="261" spans="1:13">
      <c r="A261" s="2">
        <v>81</v>
      </c>
      <c r="B261" s="35"/>
      <c r="C261" s="11" t="s">
        <v>292</v>
      </c>
      <c r="D261" s="15"/>
      <c r="E261" s="15"/>
      <c r="F261" s="15"/>
      <c r="G261" s="14"/>
      <c r="H261" s="33">
        <f>D262*G262</f>
        <v>1500</v>
      </c>
      <c r="I261" s="33">
        <f>H261*2</f>
        <v>3000</v>
      </c>
      <c r="J261" s="33">
        <f>H261*3</f>
        <v>4500</v>
      </c>
      <c r="K261" s="22" t="s">
        <v>293</v>
      </c>
      <c r="L261" s="10">
        <v>501010311</v>
      </c>
      <c r="M261" s="12" t="s">
        <v>17</v>
      </c>
    </row>
    <row r="262" spans="1:13" ht="40.5">
      <c r="A262" s="2"/>
      <c r="B262" s="35"/>
      <c r="C262" s="49" t="s">
        <v>294</v>
      </c>
      <c r="D262" s="15">
        <v>5000</v>
      </c>
      <c r="E262" s="15">
        <f>D262*2</f>
        <v>10000</v>
      </c>
      <c r="F262" s="15">
        <f>D262*3</f>
        <v>15000</v>
      </c>
      <c r="G262" s="14">
        <v>0.3</v>
      </c>
      <c r="H262" s="33"/>
      <c r="I262" s="33"/>
      <c r="J262" s="33"/>
      <c r="K262" s="1"/>
      <c r="L262" s="5"/>
      <c r="M262" s="1"/>
    </row>
    <row r="263" spans="1:13">
      <c r="A263" s="2">
        <v>82</v>
      </c>
      <c r="B263" s="35"/>
      <c r="C263" s="11" t="s">
        <v>295</v>
      </c>
      <c r="D263" s="1"/>
      <c r="E263" s="15"/>
      <c r="F263" s="15"/>
      <c r="G263" s="14"/>
      <c r="H263" s="33">
        <f>D264*G264</f>
        <v>1950</v>
      </c>
      <c r="I263" s="33">
        <f>H263*2</f>
        <v>3900</v>
      </c>
      <c r="J263" s="33">
        <f>H263*3</f>
        <v>5850</v>
      </c>
      <c r="K263" s="22" t="s">
        <v>296</v>
      </c>
      <c r="L263" s="10">
        <v>501010311</v>
      </c>
      <c r="M263" s="12" t="s">
        <v>17</v>
      </c>
    </row>
    <row r="264" spans="1:13" ht="51">
      <c r="A264" s="2"/>
      <c r="B264" s="35"/>
      <c r="C264" s="16" t="s">
        <v>297</v>
      </c>
      <c r="D264" s="15">
        <v>13000</v>
      </c>
      <c r="E264" s="15">
        <f>D264*2</f>
        <v>26000</v>
      </c>
      <c r="F264" s="15">
        <f>D264*3</f>
        <v>39000</v>
      </c>
      <c r="G264" s="14">
        <v>0.15</v>
      </c>
      <c r="H264" s="33"/>
      <c r="I264" s="33"/>
      <c r="J264" s="33"/>
      <c r="K264" s="1"/>
      <c r="L264" s="5"/>
      <c r="M264" s="1"/>
    </row>
    <row r="265" spans="1:13">
      <c r="A265" s="2">
        <v>83</v>
      </c>
      <c r="B265" s="35"/>
      <c r="C265" s="11" t="s">
        <v>298</v>
      </c>
      <c r="D265" s="15"/>
      <c r="E265" s="15"/>
      <c r="F265" s="15"/>
      <c r="G265" s="14"/>
      <c r="H265" s="33">
        <f>D266*G266</f>
        <v>1140</v>
      </c>
      <c r="I265" s="33">
        <f>H265*2</f>
        <v>2280</v>
      </c>
      <c r="J265" s="33">
        <f>H265*3</f>
        <v>3420</v>
      </c>
      <c r="K265" s="22" t="s">
        <v>299</v>
      </c>
      <c r="L265" s="10">
        <v>501010311</v>
      </c>
      <c r="M265" s="12" t="s">
        <v>17</v>
      </c>
    </row>
    <row r="266" spans="1:13" ht="27.75">
      <c r="A266" s="2"/>
      <c r="B266" s="35"/>
      <c r="C266" s="49" t="s">
        <v>300</v>
      </c>
      <c r="D266" s="15">
        <v>600</v>
      </c>
      <c r="E266" s="15">
        <f>D266*2</f>
        <v>1200</v>
      </c>
      <c r="F266" s="15">
        <f>D266*3</f>
        <v>1800</v>
      </c>
      <c r="G266" s="14">
        <v>1.9</v>
      </c>
      <c r="H266" s="33"/>
      <c r="I266" s="33"/>
      <c r="J266" s="33"/>
      <c r="K266" s="1"/>
      <c r="L266" s="5"/>
      <c r="M266" s="1"/>
    </row>
    <row r="267" spans="1:13">
      <c r="A267" s="2">
        <v>84</v>
      </c>
      <c r="B267" s="35"/>
      <c r="C267" s="11" t="s">
        <v>298</v>
      </c>
      <c r="D267" s="15"/>
      <c r="E267" s="15"/>
      <c r="F267" s="15"/>
      <c r="G267" s="14"/>
      <c r="H267" s="33">
        <f>D268*G268</f>
        <v>3200</v>
      </c>
      <c r="I267" s="33">
        <f>H267*2</f>
        <v>6400</v>
      </c>
      <c r="J267" s="33">
        <f>H267*3</f>
        <v>9600</v>
      </c>
      <c r="K267" s="22" t="s">
        <v>299</v>
      </c>
      <c r="L267" s="10">
        <v>501010311</v>
      </c>
      <c r="M267" s="12" t="s">
        <v>17</v>
      </c>
    </row>
    <row r="268" spans="1:13" ht="40.5">
      <c r="A268" s="2"/>
      <c r="B268" s="35"/>
      <c r="C268" s="49" t="s">
        <v>301</v>
      </c>
      <c r="D268" s="15">
        <v>2000</v>
      </c>
      <c r="E268" s="15">
        <f>D268*2</f>
        <v>4000</v>
      </c>
      <c r="F268" s="15">
        <f>D268*3</f>
        <v>6000</v>
      </c>
      <c r="G268" s="14">
        <v>1.6</v>
      </c>
      <c r="H268" s="33"/>
      <c r="I268" s="60"/>
      <c r="J268" s="33"/>
      <c r="K268" s="1"/>
      <c r="L268" s="5"/>
      <c r="M268" s="1"/>
    </row>
    <row r="269" spans="1:13">
      <c r="A269" s="2">
        <v>85</v>
      </c>
      <c r="B269" s="35"/>
      <c r="C269" s="11" t="s">
        <v>302</v>
      </c>
      <c r="D269" s="15"/>
      <c r="E269" s="15"/>
      <c r="F269" s="15"/>
      <c r="G269" s="14"/>
      <c r="H269" s="33">
        <f>D270*G270</f>
        <v>114400</v>
      </c>
      <c r="I269" s="33">
        <f>H269*2</f>
        <v>228800</v>
      </c>
      <c r="J269" s="33">
        <f>H269*3</f>
        <v>343200</v>
      </c>
      <c r="K269" s="22" t="s">
        <v>303</v>
      </c>
      <c r="L269" s="10">
        <v>501010311</v>
      </c>
      <c r="M269" s="12" t="s">
        <v>17</v>
      </c>
    </row>
    <row r="270" spans="1:13" ht="39">
      <c r="A270" s="35"/>
      <c r="B270" s="35"/>
      <c r="C270" s="45" t="s">
        <v>304</v>
      </c>
      <c r="D270" s="15">
        <v>1300</v>
      </c>
      <c r="E270" s="15">
        <f>D270*2</f>
        <v>2600</v>
      </c>
      <c r="F270" s="15">
        <f>D270*3</f>
        <v>3900</v>
      </c>
      <c r="G270" s="14">
        <v>88</v>
      </c>
      <c r="H270" s="33"/>
      <c r="I270" s="33"/>
      <c r="J270" s="33"/>
      <c r="K270" s="1"/>
      <c r="L270" s="5"/>
      <c r="M270" s="1"/>
    </row>
    <row r="271" spans="1:13" ht="31.5">
      <c r="A271" s="2">
        <v>86</v>
      </c>
      <c r="B271" s="65"/>
      <c r="C271" s="11" t="s">
        <v>305</v>
      </c>
      <c r="D271" s="15"/>
      <c r="E271" s="15"/>
      <c r="F271" s="15"/>
      <c r="G271" s="14"/>
      <c r="H271" s="33">
        <f>D272*G272</f>
        <v>9000</v>
      </c>
      <c r="I271" s="33">
        <f>H271*2</f>
        <v>18000</v>
      </c>
      <c r="J271" s="33">
        <f>H271*3</f>
        <v>27000</v>
      </c>
      <c r="K271" s="22" t="s">
        <v>306</v>
      </c>
      <c r="L271" s="10">
        <v>501010311</v>
      </c>
      <c r="M271" s="12" t="s">
        <v>17</v>
      </c>
    </row>
    <row r="272" spans="1:13" ht="47.25">
      <c r="A272" s="2"/>
      <c r="B272" s="65"/>
      <c r="C272" s="16" t="s">
        <v>307</v>
      </c>
      <c r="D272" s="15">
        <v>3000</v>
      </c>
      <c r="E272" s="15">
        <f>D272*2</f>
        <v>6000</v>
      </c>
      <c r="F272" s="15">
        <f>D272*3</f>
        <v>9000</v>
      </c>
      <c r="G272" s="14">
        <v>3</v>
      </c>
      <c r="H272" s="33"/>
      <c r="I272" s="33"/>
      <c r="J272" s="33"/>
      <c r="K272" s="1"/>
      <c r="L272" s="5"/>
      <c r="M272" s="1"/>
    </row>
    <row r="273" spans="1:13">
      <c r="A273" s="2">
        <v>87</v>
      </c>
      <c r="B273" s="65"/>
      <c r="C273" s="11" t="s">
        <v>308</v>
      </c>
      <c r="D273" s="15"/>
      <c r="E273" s="15"/>
      <c r="F273" s="15"/>
      <c r="G273" s="14"/>
      <c r="H273" s="33">
        <f>D274*G274</f>
        <v>24000</v>
      </c>
      <c r="I273" s="33">
        <f>H273*2</f>
        <v>48000</v>
      </c>
      <c r="J273" s="33">
        <f>H273*3</f>
        <v>72000</v>
      </c>
      <c r="K273" s="22" t="s">
        <v>309</v>
      </c>
      <c r="L273" s="10">
        <v>501010311</v>
      </c>
      <c r="M273" s="12" t="s">
        <v>17</v>
      </c>
    </row>
    <row r="274" spans="1:13" ht="31.5">
      <c r="A274" s="2"/>
      <c r="B274" s="65"/>
      <c r="C274" s="52" t="s">
        <v>310</v>
      </c>
      <c r="D274" s="15">
        <v>300000</v>
      </c>
      <c r="E274" s="15">
        <f>D274*2</f>
        <v>600000</v>
      </c>
      <c r="F274" s="15">
        <f>D274*3</f>
        <v>900000</v>
      </c>
      <c r="G274" s="14">
        <v>0.08</v>
      </c>
      <c r="H274" s="33"/>
      <c r="I274" s="33"/>
      <c r="J274" s="33"/>
      <c r="K274" s="1"/>
      <c r="L274" s="5"/>
      <c r="M274" s="1"/>
    </row>
    <row r="275" spans="1:13">
      <c r="A275" s="2">
        <v>88</v>
      </c>
      <c r="B275" s="65"/>
      <c r="C275" s="20" t="s">
        <v>311</v>
      </c>
      <c r="D275" s="15"/>
      <c r="E275" s="15"/>
      <c r="F275" s="15"/>
      <c r="G275" s="14"/>
      <c r="H275" s="33">
        <f>D276*G276</f>
        <v>280</v>
      </c>
      <c r="I275" s="33">
        <f>H275*2</f>
        <v>560</v>
      </c>
      <c r="J275" s="33">
        <f>H275*3</f>
        <v>840</v>
      </c>
      <c r="K275" s="22" t="s">
        <v>312</v>
      </c>
      <c r="L275" s="10">
        <v>501010311</v>
      </c>
      <c r="M275" s="12" t="s">
        <v>17</v>
      </c>
    </row>
    <row r="276" spans="1:13" ht="31.5">
      <c r="A276" s="2"/>
      <c r="B276" s="65"/>
      <c r="C276" s="50" t="s">
        <v>313</v>
      </c>
      <c r="D276" s="15">
        <v>200</v>
      </c>
      <c r="E276" s="15">
        <f>D276*2</f>
        <v>400</v>
      </c>
      <c r="F276" s="15">
        <f>D276*3</f>
        <v>600</v>
      </c>
      <c r="G276" s="14">
        <v>1.4</v>
      </c>
      <c r="H276" s="33"/>
      <c r="I276" s="33"/>
      <c r="J276" s="33"/>
      <c r="K276" s="22"/>
      <c r="L276" s="5"/>
      <c r="M276" s="1"/>
    </row>
    <row r="277" spans="1:13">
      <c r="A277" s="2">
        <v>89</v>
      </c>
      <c r="B277" s="65"/>
      <c r="C277" s="20" t="s">
        <v>314</v>
      </c>
      <c r="D277" s="1"/>
      <c r="E277" s="1"/>
      <c r="F277" s="1"/>
      <c r="G277" s="1"/>
      <c r="H277" s="33">
        <f>D278*G278</f>
        <v>1625</v>
      </c>
      <c r="I277" s="33">
        <f>H277*2</f>
        <v>3250</v>
      </c>
      <c r="J277" s="33">
        <f>H277*3</f>
        <v>4875</v>
      </c>
      <c r="K277" s="22" t="s">
        <v>312</v>
      </c>
      <c r="L277" s="10">
        <v>501010311</v>
      </c>
      <c r="M277" s="12" t="s">
        <v>17</v>
      </c>
    </row>
    <row r="278" spans="1:13" ht="31.5">
      <c r="A278" s="2"/>
      <c r="B278" s="65"/>
      <c r="C278" s="50" t="s">
        <v>315</v>
      </c>
      <c r="D278" s="15">
        <v>250</v>
      </c>
      <c r="E278" s="15">
        <f>D278*2</f>
        <v>500</v>
      </c>
      <c r="F278" s="15">
        <f>D278*3</f>
        <v>750</v>
      </c>
      <c r="G278" s="14">
        <v>6.5</v>
      </c>
      <c r="H278" s="33"/>
      <c r="I278" s="33"/>
      <c r="J278" s="33"/>
      <c r="K278" s="22"/>
      <c r="L278" s="5"/>
      <c r="M278" s="1"/>
    </row>
    <row r="279" spans="1:13">
      <c r="A279" s="2">
        <v>90</v>
      </c>
      <c r="B279" s="65"/>
      <c r="C279" s="11" t="s">
        <v>316</v>
      </c>
      <c r="D279" s="15"/>
      <c r="E279" s="15"/>
      <c r="F279" s="15"/>
      <c r="G279" s="14"/>
      <c r="H279" s="33">
        <f>D280*G280</f>
        <v>14000</v>
      </c>
      <c r="I279" s="33">
        <f>H279*2</f>
        <v>28000</v>
      </c>
      <c r="J279" s="33">
        <f>H279*3</f>
        <v>42000</v>
      </c>
      <c r="K279" s="22" t="s">
        <v>317</v>
      </c>
      <c r="L279" s="10">
        <v>501010311</v>
      </c>
      <c r="M279" s="12" t="s">
        <v>17</v>
      </c>
    </row>
    <row r="280" spans="1:13" ht="47.25">
      <c r="A280" s="2"/>
      <c r="B280" s="65"/>
      <c r="C280" s="51" t="s">
        <v>318</v>
      </c>
      <c r="D280" s="15">
        <v>70000</v>
      </c>
      <c r="E280" s="15">
        <f>D280*2</f>
        <v>140000</v>
      </c>
      <c r="F280" s="15">
        <f>D280*3</f>
        <v>210000</v>
      </c>
      <c r="G280" s="14">
        <v>0.2</v>
      </c>
      <c r="H280" s="33"/>
      <c r="I280" s="33"/>
      <c r="J280" s="33"/>
      <c r="K280" s="1"/>
      <c r="L280" s="5"/>
      <c r="M280" s="1"/>
    </row>
    <row r="281" spans="1:13">
      <c r="A281" s="2">
        <v>91</v>
      </c>
      <c r="B281" s="65"/>
      <c r="C281" s="11" t="s">
        <v>319</v>
      </c>
      <c r="D281" s="15"/>
      <c r="E281" s="15"/>
      <c r="F281" s="15"/>
      <c r="G281" s="14"/>
      <c r="H281" s="33">
        <f>D282*G282</f>
        <v>3600</v>
      </c>
      <c r="I281" s="33">
        <f>H281*2</f>
        <v>7200</v>
      </c>
      <c r="J281" s="33">
        <f>H281*3</f>
        <v>10800</v>
      </c>
      <c r="K281" s="22" t="s">
        <v>320</v>
      </c>
      <c r="L281" s="10">
        <v>501010311</v>
      </c>
      <c r="M281" s="12" t="s">
        <v>17</v>
      </c>
    </row>
    <row r="282" spans="1:13" ht="31.5">
      <c r="A282" s="2"/>
      <c r="B282" s="65"/>
      <c r="C282" s="51" t="s">
        <v>321</v>
      </c>
      <c r="D282" s="15">
        <v>60000</v>
      </c>
      <c r="E282" s="15">
        <f>D282*2</f>
        <v>120000</v>
      </c>
      <c r="F282" s="15">
        <f>D282*3</f>
        <v>180000</v>
      </c>
      <c r="G282" s="14">
        <v>0.06</v>
      </c>
      <c r="H282" s="33"/>
      <c r="I282" s="33"/>
      <c r="J282" s="33"/>
      <c r="K282" s="1"/>
      <c r="L282" s="5"/>
      <c r="M282" s="1"/>
    </row>
    <row r="283" spans="1:13" ht="94.5">
      <c r="A283" s="2">
        <v>92</v>
      </c>
      <c r="B283" s="65"/>
      <c r="C283" s="11" t="s">
        <v>452</v>
      </c>
      <c r="D283" s="15"/>
      <c r="E283" s="15"/>
      <c r="F283" s="15"/>
      <c r="G283" s="14"/>
      <c r="H283" s="33">
        <f>D284*G284</f>
        <v>52000</v>
      </c>
      <c r="I283" s="33">
        <f>H283*2</f>
        <v>104000</v>
      </c>
      <c r="J283" s="33">
        <f>H283*3</f>
        <v>156000</v>
      </c>
      <c r="K283" s="22" t="s">
        <v>322</v>
      </c>
      <c r="L283" s="10">
        <v>501010311</v>
      </c>
      <c r="M283" s="12" t="s">
        <v>17</v>
      </c>
    </row>
    <row r="284" spans="1:13" ht="31.5">
      <c r="A284" s="2"/>
      <c r="B284" s="65"/>
      <c r="C284" s="50" t="s">
        <v>323</v>
      </c>
      <c r="D284" s="15">
        <v>13000</v>
      </c>
      <c r="E284" s="15">
        <f>D284*2</f>
        <v>26000</v>
      </c>
      <c r="F284" s="15">
        <f>D284*3</f>
        <v>39000</v>
      </c>
      <c r="G284" s="14">
        <v>4</v>
      </c>
      <c r="H284" s="33"/>
      <c r="I284" s="33"/>
      <c r="J284" s="33"/>
      <c r="K284" s="1"/>
      <c r="L284" s="5"/>
      <c r="M284" s="1"/>
    </row>
    <row r="285" spans="1:13">
      <c r="A285" s="2">
        <v>93</v>
      </c>
      <c r="B285" s="65"/>
      <c r="C285" s="11" t="s">
        <v>432</v>
      </c>
      <c r="D285" s="15"/>
      <c r="E285" s="15"/>
      <c r="F285" s="15"/>
      <c r="G285" s="14"/>
      <c r="H285" s="33">
        <f>D286*G286</f>
        <v>45000</v>
      </c>
      <c r="I285" s="33">
        <f>H285*2</f>
        <v>90000</v>
      </c>
      <c r="J285" s="33">
        <f>H285*3</f>
        <v>135000</v>
      </c>
      <c r="K285" s="22" t="s">
        <v>324</v>
      </c>
      <c r="L285" s="10">
        <v>501010311</v>
      </c>
      <c r="M285" s="12" t="s">
        <v>17</v>
      </c>
    </row>
    <row r="286" spans="1:13">
      <c r="A286" s="2"/>
      <c r="B286" s="65"/>
      <c r="C286" s="47" t="s">
        <v>325</v>
      </c>
      <c r="D286" s="15">
        <v>30000</v>
      </c>
      <c r="E286" s="15">
        <f>D286*2</f>
        <v>60000</v>
      </c>
      <c r="F286" s="15">
        <f>D286*3</f>
        <v>90000</v>
      </c>
      <c r="G286" s="14">
        <v>1.5</v>
      </c>
      <c r="H286" s="33"/>
      <c r="I286" s="33"/>
      <c r="J286" s="33"/>
      <c r="K286" s="1"/>
      <c r="L286" s="5"/>
      <c r="M286" s="1"/>
    </row>
    <row r="287" spans="1:13">
      <c r="A287" s="2">
        <v>94</v>
      </c>
      <c r="B287" s="65"/>
      <c r="C287" s="11" t="s">
        <v>326</v>
      </c>
      <c r="D287" s="15"/>
      <c r="E287" s="15"/>
      <c r="F287" s="15"/>
      <c r="G287" s="14"/>
      <c r="H287" s="33">
        <f>D288*G288+D289*G289+D290*G290</f>
        <v>14580</v>
      </c>
      <c r="I287" s="33">
        <f>H287*2</f>
        <v>29160</v>
      </c>
      <c r="J287" s="33">
        <f>H287*3</f>
        <v>43740</v>
      </c>
      <c r="K287" s="22" t="s">
        <v>327</v>
      </c>
      <c r="L287" s="10">
        <v>501010311</v>
      </c>
      <c r="M287" s="12" t="s">
        <v>17</v>
      </c>
    </row>
    <row r="288" spans="1:13" ht="47.25">
      <c r="A288" s="2"/>
      <c r="B288" s="65"/>
      <c r="C288" s="50" t="s">
        <v>424</v>
      </c>
      <c r="D288" s="15">
        <v>30000</v>
      </c>
      <c r="E288" s="15">
        <f>D288*2</f>
        <v>60000</v>
      </c>
      <c r="F288" s="15">
        <f>D288*3</f>
        <v>90000</v>
      </c>
      <c r="G288" s="14">
        <v>0.15</v>
      </c>
      <c r="H288" s="33"/>
      <c r="I288" s="33"/>
      <c r="J288" s="33"/>
      <c r="K288" s="1"/>
      <c r="L288" s="5"/>
      <c r="M288" s="1"/>
    </row>
    <row r="289" spans="1:13" ht="47.25">
      <c r="A289" s="2"/>
      <c r="B289" s="65"/>
      <c r="C289" s="50" t="s">
        <v>425</v>
      </c>
      <c r="D289" s="15">
        <v>21000</v>
      </c>
      <c r="E289" s="15">
        <f>D289*2</f>
        <v>42000</v>
      </c>
      <c r="F289" s="15">
        <f>D289*3</f>
        <v>63000</v>
      </c>
      <c r="G289" s="14">
        <v>0.18</v>
      </c>
      <c r="H289" s="33"/>
      <c r="I289" s="33"/>
      <c r="J289" s="33"/>
      <c r="K289" s="1"/>
      <c r="L289" s="5"/>
      <c r="M289" s="1"/>
    </row>
    <row r="290" spans="1:13" ht="47.25">
      <c r="A290" s="2"/>
      <c r="B290" s="65"/>
      <c r="C290" s="50" t="s">
        <v>426</v>
      </c>
      <c r="D290" s="15">
        <v>30000</v>
      </c>
      <c r="E290" s="15">
        <f>D290*2</f>
        <v>60000</v>
      </c>
      <c r="F290" s="15">
        <f>D290*3</f>
        <v>90000</v>
      </c>
      <c r="G290" s="14">
        <v>0.21</v>
      </c>
      <c r="H290" s="33"/>
      <c r="I290" s="33"/>
      <c r="J290" s="33"/>
      <c r="K290" s="1"/>
      <c r="L290" s="5"/>
      <c r="M290" s="1"/>
    </row>
    <row r="291" spans="1:13">
      <c r="A291" s="2">
        <v>95</v>
      </c>
      <c r="B291" s="65"/>
      <c r="C291" s="11" t="s">
        <v>328</v>
      </c>
      <c r="D291" s="15"/>
      <c r="E291" s="15"/>
      <c r="F291" s="15"/>
      <c r="G291" s="14"/>
      <c r="H291" s="33">
        <f>D292*G292</f>
        <v>4400</v>
      </c>
      <c r="I291" s="33">
        <f>H291*2</f>
        <v>8800</v>
      </c>
      <c r="J291" s="33">
        <f>H291*3</f>
        <v>13200</v>
      </c>
      <c r="K291" s="22" t="s">
        <v>329</v>
      </c>
      <c r="L291" s="10">
        <v>501010311</v>
      </c>
      <c r="M291" s="12" t="s">
        <v>17</v>
      </c>
    </row>
    <row r="292" spans="1:13" ht="47.25">
      <c r="A292" s="2"/>
      <c r="B292" s="65"/>
      <c r="C292" s="50" t="s">
        <v>330</v>
      </c>
      <c r="D292" s="15">
        <v>4000</v>
      </c>
      <c r="E292" s="15">
        <f>D292*2</f>
        <v>8000</v>
      </c>
      <c r="F292" s="15">
        <f>D292*3</f>
        <v>12000</v>
      </c>
      <c r="G292" s="14">
        <v>1.1000000000000001</v>
      </c>
      <c r="H292" s="33"/>
      <c r="I292" s="33"/>
      <c r="J292" s="33"/>
      <c r="K292" s="1"/>
      <c r="L292" s="5"/>
      <c r="M292" s="1"/>
    </row>
    <row r="293" spans="1:13">
      <c r="A293" s="2">
        <v>96</v>
      </c>
      <c r="B293" s="65"/>
      <c r="C293" s="11" t="s">
        <v>331</v>
      </c>
      <c r="D293" s="15"/>
      <c r="E293" s="15"/>
      <c r="F293" s="15"/>
      <c r="G293" s="14"/>
      <c r="H293" s="33">
        <f>D294*G294</f>
        <v>2250</v>
      </c>
      <c r="I293" s="33">
        <f>H293*2</f>
        <v>4500</v>
      </c>
      <c r="J293" s="33">
        <f>H293*3</f>
        <v>6750</v>
      </c>
      <c r="K293" s="22" t="s">
        <v>329</v>
      </c>
      <c r="L293" s="10">
        <v>501010311</v>
      </c>
      <c r="M293" s="12" t="s">
        <v>17</v>
      </c>
    </row>
    <row r="294" spans="1:13">
      <c r="A294" s="2"/>
      <c r="B294" s="65"/>
      <c r="C294" s="50" t="s">
        <v>332</v>
      </c>
      <c r="D294" s="15">
        <v>4500</v>
      </c>
      <c r="E294" s="15">
        <f>D294*2</f>
        <v>9000</v>
      </c>
      <c r="F294" s="15">
        <f>D294*3</f>
        <v>13500</v>
      </c>
      <c r="G294" s="14">
        <v>0.5</v>
      </c>
      <c r="H294" s="33"/>
      <c r="I294" s="33"/>
      <c r="J294" s="33"/>
      <c r="K294" s="1"/>
      <c r="L294" s="5"/>
      <c r="M294" s="1"/>
    </row>
    <row r="295" spans="1:13" ht="31.5">
      <c r="A295" s="2">
        <v>97</v>
      </c>
      <c r="B295" s="65"/>
      <c r="C295" s="11" t="s">
        <v>333</v>
      </c>
      <c r="D295" s="15"/>
      <c r="E295" s="15"/>
      <c r="F295" s="15"/>
      <c r="G295" s="14"/>
      <c r="H295" s="33">
        <f>D296*G296</f>
        <v>4500</v>
      </c>
      <c r="I295" s="33">
        <f>H295*2</f>
        <v>9000</v>
      </c>
      <c r="J295" s="33">
        <f>H295*3</f>
        <v>13500</v>
      </c>
      <c r="K295" s="22" t="s">
        <v>334</v>
      </c>
      <c r="L295" s="10">
        <v>501010311</v>
      </c>
      <c r="M295" s="12" t="s">
        <v>17</v>
      </c>
    </row>
    <row r="296" spans="1:13" ht="63">
      <c r="A296" s="2"/>
      <c r="B296" s="65"/>
      <c r="C296" s="50" t="s">
        <v>457</v>
      </c>
      <c r="D296" s="15">
        <v>4500</v>
      </c>
      <c r="E296" s="15">
        <f>D296*2</f>
        <v>9000</v>
      </c>
      <c r="F296" s="15">
        <f>D296*3</f>
        <v>13500</v>
      </c>
      <c r="G296" s="14">
        <v>1</v>
      </c>
      <c r="H296" s="33"/>
      <c r="I296" s="33"/>
      <c r="J296" s="33"/>
      <c r="K296" s="1"/>
      <c r="L296" s="5"/>
      <c r="M296" s="1"/>
    </row>
    <row r="297" spans="1:13">
      <c r="A297" s="2">
        <v>98</v>
      </c>
      <c r="B297" s="65"/>
      <c r="C297" s="11" t="s">
        <v>335</v>
      </c>
      <c r="D297" s="15"/>
      <c r="E297" s="15"/>
      <c r="F297" s="15"/>
      <c r="G297" s="14"/>
      <c r="H297" s="33">
        <f>D298*G298</f>
        <v>1200</v>
      </c>
      <c r="I297" s="33">
        <f>H297*2</f>
        <v>2400</v>
      </c>
      <c r="J297" s="33">
        <f>H297*3</f>
        <v>3600</v>
      </c>
      <c r="K297" s="22" t="s">
        <v>336</v>
      </c>
      <c r="L297" s="10">
        <v>501010311</v>
      </c>
      <c r="M297" s="12" t="s">
        <v>17</v>
      </c>
    </row>
    <row r="298" spans="1:13">
      <c r="A298" s="2"/>
      <c r="B298" s="65"/>
      <c r="C298" s="52" t="s">
        <v>337</v>
      </c>
      <c r="D298" s="15">
        <v>1500</v>
      </c>
      <c r="E298" s="15">
        <f>D298*2</f>
        <v>3000</v>
      </c>
      <c r="F298" s="15">
        <f>D298*3</f>
        <v>4500</v>
      </c>
      <c r="G298" s="14">
        <v>0.8</v>
      </c>
      <c r="H298" s="33"/>
      <c r="I298" s="33"/>
      <c r="J298" s="33"/>
      <c r="K298" s="1"/>
      <c r="L298" s="5"/>
      <c r="M298" s="1"/>
    </row>
    <row r="299" spans="1:13">
      <c r="A299" s="2">
        <v>99</v>
      </c>
      <c r="B299" s="35"/>
      <c r="C299" s="11" t="s">
        <v>338</v>
      </c>
      <c r="D299" s="1"/>
      <c r="E299" s="15"/>
      <c r="F299" s="15"/>
      <c r="G299" s="14"/>
      <c r="H299" s="33">
        <f>D300*G300</f>
        <v>4200</v>
      </c>
      <c r="I299" s="33">
        <f>H299*2</f>
        <v>8400</v>
      </c>
      <c r="J299" s="33">
        <f>H299*3</f>
        <v>12600</v>
      </c>
      <c r="K299" s="22" t="s">
        <v>339</v>
      </c>
      <c r="L299" s="10">
        <v>501010311</v>
      </c>
      <c r="M299" s="12" t="s">
        <v>17</v>
      </c>
    </row>
    <row r="300" spans="1:13" ht="25.5">
      <c r="A300" s="2"/>
      <c r="B300" s="35"/>
      <c r="C300" s="17" t="s">
        <v>456</v>
      </c>
      <c r="D300" s="15">
        <v>600</v>
      </c>
      <c r="E300" s="15">
        <f>D300*2</f>
        <v>1200</v>
      </c>
      <c r="F300" s="15">
        <f>D300*3</f>
        <v>1800</v>
      </c>
      <c r="G300" s="14">
        <v>7</v>
      </c>
      <c r="H300" s="33"/>
      <c r="I300" s="60"/>
      <c r="J300" s="33"/>
      <c r="K300" s="1"/>
      <c r="L300" s="5"/>
      <c r="M300" s="1"/>
    </row>
    <row r="301" spans="1:13">
      <c r="A301" s="2">
        <v>100</v>
      </c>
      <c r="B301" s="65"/>
      <c r="C301" s="11" t="s">
        <v>340</v>
      </c>
      <c r="D301" s="15"/>
      <c r="E301" s="15"/>
      <c r="F301" s="15"/>
      <c r="G301" s="14"/>
      <c r="H301" s="33">
        <f>D302*G302</f>
        <v>105</v>
      </c>
      <c r="I301" s="33">
        <f>H301*2</f>
        <v>210</v>
      </c>
      <c r="J301" s="33">
        <f>H301*3</f>
        <v>315</v>
      </c>
      <c r="K301" s="9" t="s">
        <v>291</v>
      </c>
      <c r="L301" s="10">
        <v>501010311</v>
      </c>
      <c r="M301" s="12" t="s">
        <v>17</v>
      </c>
    </row>
    <row r="302" spans="1:13" ht="31.5">
      <c r="A302" s="2"/>
      <c r="B302" s="65"/>
      <c r="C302" s="52" t="s">
        <v>341</v>
      </c>
      <c r="D302" s="15">
        <v>300</v>
      </c>
      <c r="E302" s="15">
        <f>D302*2</f>
        <v>600</v>
      </c>
      <c r="F302" s="15">
        <f>D302*3</f>
        <v>900</v>
      </c>
      <c r="G302" s="14">
        <v>0.35</v>
      </c>
      <c r="H302" s="33"/>
      <c r="I302" s="33"/>
      <c r="J302" s="33"/>
      <c r="K302" s="1"/>
      <c r="L302" s="5"/>
      <c r="M302" s="1"/>
    </row>
    <row r="303" spans="1:13">
      <c r="A303" s="2">
        <v>101</v>
      </c>
      <c r="B303" s="65"/>
      <c r="C303" s="11" t="s">
        <v>342</v>
      </c>
      <c r="D303" s="15"/>
      <c r="E303" s="15"/>
      <c r="F303" s="15"/>
      <c r="G303" s="14"/>
      <c r="H303" s="33">
        <f>D304*G304</f>
        <v>150</v>
      </c>
      <c r="I303" s="33">
        <f>H303*2</f>
        <v>300</v>
      </c>
      <c r="J303" s="33">
        <f>H303*3</f>
        <v>450</v>
      </c>
      <c r="K303" s="9" t="s">
        <v>291</v>
      </c>
      <c r="L303" s="10">
        <v>501010311</v>
      </c>
      <c r="M303" s="12" t="s">
        <v>17</v>
      </c>
    </row>
    <row r="304" spans="1:13">
      <c r="A304" s="2"/>
      <c r="B304" s="65"/>
      <c r="C304" s="53" t="s">
        <v>343</v>
      </c>
      <c r="D304" s="15">
        <v>100</v>
      </c>
      <c r="E304" s="15">
        <f>D304*2</f>
        <v>200</v>
      </c>
      <c r="F304" s="15">
        <f>D304*3</f>
        <v>300</v>
      </c>
      <c r="G304" s="14">
        <v>1.5</v>
      </c>
      <c r="H304" s="33"/>
      <c r="I304" s="33"/>
      <c r="J304" s="33"/>
      <c r="K304" s="1"/>
      <c r="L304" s="5"/>
      <c r="M304" s="1"/>
    </row>
    <row r="305" spans="1:13">
      <c r="A305" s="2">
        <v>102</v>
      </c>
      <c r="B305" s="65"/>
      <c r="C305" s="11" t="s">
        <v>344</v>
      </c>
      <c r="D305" s="15"/>
      <c r="E305" s="15"/>
      <c r="F305" s="15"/>
      <c r="G305" s="14"/>
      <c r="H305" s="33">
        <f>D306*G306</f>
        <v>7000</v>
      </c>
      <c r="I305" s="33">
        <f>H305*2</f>
        <v>14000</v>
      </c>
      <c r="J305" s="33">
        <f>H305*3</f>
        <v>21000</v>
      </c>
      <c r="K305" s="9" t="s">
        <v>291</v>
      </c>
      <c r="L305" s="10">
        <v>501010311</v>
      </c>
      <c r="M305" s="12" t="s">
        <v>17</v>
      </c>
    </row>
    <row r="306" spans="1:13" ht="38.25">
      <c r="A306" s="2"/>
      <c r="B306" s="65"/>
      <c r="C306" s="53" t="s">
        <v>345</v>
      </c>
      <c r="D306" s="15">
        <v>200</v>
      </c>
      <c r="E306" s="15">
        <f>D306*2</f>
        <v>400</v>
      </c>
      <c r="F306" s="15">
        <f>D306*3</f>
        <v>600</v>
      </c>
      <c r="G306" s="14">
        <v>35</v>
      </c>
      <c r="H306" s="33"/>
      <c r="I306" s="33"/>
      <c r="J306" s="33"/>
      <c r="K306" s="1"/>
      <c r="L306" s="5"/>
      <c r="M306" s="1"/>
    </row>
    <row r="307" spans="1:13">
      <c r="A307" s="2">
        <v>103</v>
      </c>
      <c r="B307" s="65"/>
      <c r="C307" s="11" t="s">
        <v>346</v>
      </c>
      <c r="D307" s="15"/>
      <c r="E307" s="15"/>
      <c r="F307" s="15"/>
      <c r="G307" s="14"/>
      <c r="H307" s="33">
        <f>D308*G308+D309*G309+D310*G310</f>
        <v>92500</v>
      </c>
      <c r="I307" s="33">
        <f>H307*2</f>
        <v>185000</v>
      </c>
      <c r="J307" s="33">
        <f>H307*3</f>
        <v>277500</v>
      </c>
      <c r="K307" s="9" t="s">
        <v>347</v>
      </c>
      <c r="L307" s="10">
        <v>501010311</v>
      </c>
      <c r="M307" s="12" t="s">
        <v>17</v>
      </c>
    </row>
    <row r="308" spans="1:13" ht="25.5">
      <c r="A308" s="2"/>
      <c r="B308" s="65"/>
      <c r="C308" s="53" t="s">
        <v>348</v>
      </c>
      <c r="D308" s="15">
        <v>500</v>
      </c>
      <c r="E308" s="15">
        <f t="shared" ref="E308:E310" si="10">D308*2</f>
        <v>1000</v>
      </c>
      <c r="F308" s="15">
        <f t="shared" ref="F308:F310" si="11">D308*3</f>
        <v>1500</v>
      </c>
      <c r="G308" s="14">
        <v>95</v>
      </c>
      <c r="H308" s="33"/>
      <c r="I308" s="33"/>
      <c r="J308" s="33"/>
      <c r="K308" s="1"/>
      <c r="L308" s="5"/>
      <c r="M308" s="1"/>
    </row>
    <row r="309" spans="1:13" ht="25.5">
      <c r="A309" s="2"/>
      <c r="B309" s="65"/>
      <c r="C309" s="53" t="s">
        <v>349</v>
      </c>
      <c r="D309" s="15">
        <v>1500</v>
      </c>
      <c r="E309" s="15">
        <f t="shared" si="10"/>
        <v>3000</v>
      </c>
      <c r="F309" s="15">
        <f t="shared" si="11"/>
        <v>4500</v>
      </c>
      <c r="G309" s="14">
        <v>15</v>
      </c>
      <c r="H309" s="33"/>
      <c r="I309" s="33"/>
      <c r="J309" s="33"/>
      <c r="K309" s="1"/>
      <c r="L309" s="5"/>
      <c r="M309" s="1"/>
    </row>
    <row r="310" spans="1:13" ht="25.5">
      <c r="A310" s="2"/>
      <c r="B310" s="65"/>
      <c r="C310" s="53" t="s">
        <v>350</v>
      </c>
      <c r="D310" s="15">
        <v>1500</v>
      </c>
      <c r="E310" s="15">
        <f t="shared" si="10"/>
        <v>3000</v>
      </c>
      <c r="F310" s="15">
        <f t="shared" si="11"/>
        <v>4500</v>
      </c>
      <c r="G310" s="14">
        <v>15</v>
      </c>
      <c r="H310" s="33"/>
      <c r="I310" s="33"/>
      <c r="J310" s="33"/>
      <c r="K310" s="1"/>
      <c r="L310" s="5"/>
      <c r="M310" s="1"/>
    </row>
    <row r="311" spans="1:13">
      <c r="A311" s="2">
        <v>104</v>
      </c>
      <c r="B311" s="65"/>
      <c r="C311" s="11" t="s">
        <v>351</v>
      </c>
      <c r="D311" s="15"/>
      <c r="E311" s="15"/>
      <c r="F311" s="15"/>
      <c r="G311" s="14"/>
      <c r="H311" s="33">
        <f>D312*G312</f>
        <v>5000</v>
      </c>
      <c r="I311" s="33">
        <f>H311*2</f>
        <v>10000</v>
      </c>
      <c r="J311" s="33">
        <f>H311*3</f>
        <v>15000</v>
      </c>
      <c r="K311" s="9" t="s">
        <v>291</v>
      </c>
      <c r="L311" s="10">
        <v>501010311</v>
      </c>
      <c r="M311" s="12" t="s">
        <v>17</v>
      </c>
    </row>
    <row r="312" spans="1:13" ht="27.75">
      <c r="A312" s="2"/>
      <c r="B312" s="35"/>
      <c r="C312" s="49" t="s">
        <v>352</v>
      </c>
      <c r="D312" s="15">
        <v>1000</v>
      </c>
      <c r="E312" s="15">
        <f>D312*2</f>
        <v>2000</v>
      </c>
      <c r="F312" s="15">
        <f>D312*3</f>
        <v>3000</v>
      </c>
      <c r="G312" s="25">
        <v>5</v>
      </c>
      <c r="H312" s="33"/>
      <c r="I312" s="33"/>
      <c r="J312" s="33"/>
      <c r="K312" s="1"/>
      <c r="L312" s="5"/>
      <c r="M312" s="1"/>
    </row>
    <row r="313" spans="1:13">
      <c r="A313" s="2">
        <v>105</v>
      </c>
      <c r="B313" s="35"/>
      <c r="C313" s="11" t="s">
        <v>353</v>
      </c>
      <c r="D313" s="1"/>
      <c r="E313" s="15"/>
      <c r="F313" s="15"/>
      <c r="G313" s="25"/>
      <c r="H313" s="33">
        <f>D314*G314+D315*G315</f>
        <v>25000</v>
      </c>
      <c r="I313" s="33">
        <f>H313*2</f>
        <v>50000</v>
      </c>
      <c r="J313" s="33">
        <f>H313*3</f>
        <v>75000</v>
      </c>
      <c r="K313" s="9" t="s">
        <v>291</v>
      </c>
      <c r="L313" s="10">
        <v>501010311</v>
      </c>
      <c r="M313" s="12" t="s">
        <v>17</v>
      </c>
    </row>
    <row r="314" spans="1:13" ht="25.5">
      <c r="A314" s="2"/>
      <c r="B314" s="35"/>
      <c r="C314" s="13" t="s">
        <v>453</v>
      </c>
      <c r="D314" s="15">
        <v>2500</v>
      </c>
      <c r="E314" s="15">
        <f>D314*2</f>
        <v>5000</v>
      </c>
      <c r="F314" s="15">
        <f>D314*3</f>
        <v>7500</v>
      </c>
      <c r="G314" s="25">
        <v>5</v>
      </c>
      <c r="H314" s="33"/>
      <c r="I314" s="60"/>
      <c r="J314" s="33"/>
      <c r="K314" s="1"/>
      <c r="L314" s="5"/>
      <c r="M314" s="1"/>
    </row>
    <row r="315" spans="1:13" ht="25.5">
      <c r="A315" s="2"/>
      <c r="B315" s="35"/>
      <c r="C315" s="48" t="s">
        <v>454</v>
      </c>
      <c r="D315" s="15">
        <v>2500</v>
      </c>
      <c r="E315" s="15">
        <f>D315*2</f>
        <v>5000</v>
      </c>
      <c r="F315" s="15">
        <f>D315*3</f>
        <v>7500</v>
      </c>
      <c r="G315" s="25">
        <v>5</v>
      </c>
      <c r="H315" s="33"/>
      <c r="I315" s="60"/>
      <c r="J315" s="33"/>
      <c r="K315" s="1"/>
      <c r="L315" s="5"/>
      <c r="M315" s="1"/>
    </row>
    <row r="316" spans="1:13" ht="18" customHeight="1">
      <c r="A316" s="2">
        <v>106</v>
      </c>
      <c r="B316" s="1"/>
      <c r="C316" s="20" t="s">
        <v>354</v>
      </c>
      <c r="D316" s="15"/>
      <c r="E316" s="15"/>
      <c r="F316" s="15"/>
      <c r="G316" s="14"/>
      <c r="H316" s="33">
        <f>D317*G317</f>
        <v>2800</v>
      </c>
      <c r="I316" s="33">
        <f>H316*2</f>
        <v>5600</v>
      </c>
      <c r="J316" s="33">
        <f>H316*3</f>
        <v>8400</v>
      </c>
      <c r="K316" s="22" t="s">
        <v>355</v>
      </c>
      <c r="L316" s="10">
        <v>501010311</v>
      </c>
      <c r="M316" s="12" t="s">
        <v>17</v>
      </c>
    </row>
    <row r="317" spans="1:13" ht="18" customHeight="1">
      <c r="A317" s="2"/>
      <c r="B317" s="65"/>
      <c r="C317" s="3" t="s">
        <v>356</v>
      </c>
      <c r="D317" s="15">
        <v>350</v>
      </c>
      <c r="E317" s="15">
        <f>D317*2</f>
        <v>700</v>
      </c>
      <c r="F317" s="15">
        <f>D317*3</f>
        <v>1050</v>
      </c>
      <c r="G317" s="14">
        <v>8</v>
      </c>
      <c r="H317" s="33"/>
      <c r="I317" s="33"/>
      <c r="J317" s="33"/>
      <c r="K317" s="22"/>
      <c r="L317" s="10"/>
      <c r="M317" s="1"/>
    </row>
    <row r="318" spans="1:13">
      <c r="A318" s="2">
        <v>107</v>
      </c>
      <c r="B318" s="65"/>
      <c r="C318" s="20" t="s">
        <v>357</v>
      </c>
      <c r="D318" s="15"/>
      <c r="E318" s="15"/>
      <c r="F318" s="15"/>
      <c r="G318" s="14"/>
      <c r="H318" s="33">
        <f>D319*G319</f>
        <v>600</v>
      </c>
      <c r="I318" s="33">
        <f>H318*2</f>
        <v>1200</v>
      </c>
      <c r="J318" s="33">
        <f>H318*3</f>
        <v>1800</v>
      </c>
      <c r="K318" s="9" t="s">
        <v>291</v>
      </c>
      <c r="L318" s="10">
        <v>501010311</v>
      </c>
      <c r="M318" s="12" t="s">
        <v>17</v>
      </c>
    </row>
    <row r="319" spans="1:13">
      <c r="A319" s="2"/>
      <c r="B319" s="65"/>
      <c r="C319" s="53" t="s">
        <v>358</v>
      </c>
      <c r="D319" s="15">
        <v>400</v>
      </c>
      <c r="E319" s="15">
        <f>D319*2</f>
        <v>800</v>
      </c>
      <c r="F319" s="15">
        <f>D319*3</f>
        <v>1200</v>
      </c>
      <c r="G319" s="14">
        <v>1.5</v>
      </c>
      <c r="H319" s="33"/>
      <c r="I319" s="33"/>
      <c r="J319" s="33"/>
      <c r="K319" s="1"/>
      <c r="L319" s="5"/>
      <c r="M319" s="1"/>
    </row>
    <row r="320" spans="1:13">
      <c r="A320" s="2">
        <v>108</v>
      </c>
      <c r="B320" s="65"/>
      <c r="C320" s="20" t="s">
        <v>359</v>
      </c>
      <c r="D320" s="15"/>
      <c r="E320" s="15"/>
      <c r="F320" s="15"/>
      <c r="G320" s="14"/>
      <c r="H320" s="33">
        <f>D321*G321</f>
        <v>24000</v>
      </c>
      <c r="I320" s="33">
        <f>H320*2</f>
        <v>48000</v>
      </c>
      <c r="J320" s="33">
        <f>H320*3</f>
        <v>72000</v>
      </c>
      <c r="K320" s="9" t="s">
        <v>291</v>
      </c>
      <c r="L320" s="10">
        <v>501010311</v>
      </c>
      <c r="M320" s="12" t="s">
        <v>17</v>
      </c>
    </row>
    <row r="321" spans="1:13" ht="25.5">
      <c r="A321" s="2"/>
      <c r="B321" s="65"/>
      <c r="C321" s="53" t="s">
        <v>360</v>
      </c>
      <c r="D321" s="15">
        <v>60</v>
      </c>
      <c r="E321" s="15">
        <f>D321*2</f>
        <v>120</v>
      </c>
      <c r="F321" s="15">
        <f>D321*3</f>
        <v>180</v>
      </c>
      <c r="G321" s="14">
        <v>400</v>
      </c>
      <c r="H321" s="33"/>
      <c r="I321" s="33"/>
      <c r="J321" s="33"/>
      <c r="K321" s="1"/>
      <c r="L321" s="5"/>
      <c r="M321" s="1"/>
    </row>
    <row r="322" spans="1:13">
      <c r="A322" s="2">
        <v>109</v>
      </c>
      <c r="B322" s="65"/>
      <c r="C322" s="20" t="s">
        <v>361</v>
      </c>
      <c r="D322" s="15"/>
      <c r="E322" s="15"/>
      <c r="F322" s="15"/>
      <c r="G322" s="14"/>
      <c r="H322" s="33">
        <f>D323*G323</f>
        <v>42000</v>
      </c>
      <c r="I322" s="33">
        <f>H322*2</f>
        <v>84000</v>
      </c>
      <c r="J322" s="33">
        <f>H322*3</f>
        <v>126000</v>
      </c>
      <c r="K322" s="1"/>
      <c r="L322" s="10">
        <v>501010317</v>
      </c>
      <c r="M322" s="12" t="s">
        <v>17</v>
      </c>
    </row>
    <row r="323" spans="1:13" ht="64.5">
      <c r="A323" s="2"/>
      <c r="B323" s="65"/>
      <c r="C323" s="55" t="s">
        <v>362</v>
      </c>
      <c r="D323" s="15">
        <v>350000</v>
      </c>
      <c r="E323" s="15">
        <f>D323*2</f>
        <v>700000</v>
      </c>
      <c r="F323" s="15">
        <f>D323*3</f>
        <v>1050000</v>
      </c>
      <c r="G323" s="14">
        <v>0.12</v>
      </c>
      <c r="H323" s="33"/>
      <c r="I323" s="33"/>
      <c r="J323" s="33"/>
      <c r="K323" s="1"/>
      <c r="L323" s="5"/>
      <c r="M323" s="1"/>
    </row>
    <row r="324" spans="1:13">
      <c r="A324" s="2">
        <v>110</v>
      </c>
      <c r="B324" s="65"/>
      <c r="C324" s="20" t="s">
        <v>363</v>
      </c>
      <c r="D324" s="1"/>
      <c r="E324" s="1"/>
      <c r="F324" s="1"/>
      <c r="G324" s="1"/>
      <c r="H324" s="33">
        <f>D325*G325</f>
        <v>10000</v>
      </c>
      <c r="I324" s="33">
        <f>H324*2</f>
        <v>20000</v>
      </c>
      <c r="J324" s="33">
        <f>H324*3</f>
        <v>30000</v>
      </c>
      <c r="K324" s="22" t="s">
        <v>364</v>
      </c>
      <c r="L324" s="10">
        <v>501010311</v>
      </c>
      <c r="M324" s="12" t="s">
        <v>17</v>
      </c>
    </row>
    <row r="325" spans="1:13">
      <c r="A325" s="2"/>
      <c r="B325" s="65"/>
      <c r="C325" s="50" t="s">
        <v>365</v>
      </c>
      <c r="D325" s="15">
        <v>100000</v>
      </c>
      <c r="E325" s="15">
        <f>D325*2</f>
        <v>200000</v>
      </c>
      <c r="F325" s="15">
        <f>D325*3</f>
        <v>300000</v>
      </c>
      <c r="G325" s="14">
        <v>0.1</v>
      </c>
      <c r="H325" s="33"/>
      <c r="I325" s="33"/>
      <c r="J325" s="33"/>
      <c r="K325" s="1"/>
      <c r="L325" s="5"/>
      <c r="M325" s="1"/>
    </row>
    <row r="326" spans="1:13">
      <c r="A326" s="2">
        <v>111</v>
      </c>
      <c r="B326" s="65"/>
      <c r="C326" s="20" t="s">
        <v>366</v>
      </c>
      <c r="D326" s="1"/>
      <c r="E326" s="1"/>
      <c r="F326" s="1"/>
      <c r="G326" s="1"/>
      <c r="H326" s="33">
        <v>300</v>
      </c>
      <c r="I326" s="33">
        <v>600</v>
      </c>
      <c r="J326" s="33">
        <v>900</v>
      </c>
      <c r="K326" s="22" t="s">
        <v>367</v>
      </c>
      <c r="L326" s="10">
        <v>501010311</v>
      </c>
      <c r="M326" s="12" t="s">
        <v>17</v>
      </c>
    </row>
    <row r="327" spans="1:13" ht="45">
      <c r="A327" s="2"/>
      <c r="B327" s="65"/>
      <c r="C327" s="46" t="s">
        <v>368</v>
      </c>
      <c r="D327" s="15" t="s">
        <v>369</v>
      </c>
      <c r="E327" s="15" t="s">
        <v>370</v>
      </c>
      <c r="F327" s="15" t="s">
        <v>371</v>
      </c>
      <c r="G327" s="14">
        <v>0.06</v>
      </c>
      <c r="H327" s="33"/>
      <c r="I327" s="33"/>
      <c r="J327" s="33"/>
      <c r="K327" s="22"/>
      <c r="L327" s="5"/>
      <c r="M327" s="1"/>
    </row>
    <row r="328" spans="1:13">
      <c r="A328" s="2">
        <v>112</v>
      </c>
      <c r="B328" s="65"/>
      <c r="C328" s="20" t="s">
        <v>372</v>
      </c>
      <c r="D328" s="1"/>
      <c r="E328" s="1"/>
      <c r="F328" s="1"/>
      <c r="G328" s="1"/>
      <c r="H328" s="33">
        <f>D329*G329</f>
        <v>4000</v>
      </c>
      <c r="I328" s="33">
        <f>H328*2</f>
        <v>8000</v>
      </c>
      <c r="J328" s="33">
        <f>H328*3</f>
        <v>12000</v>
      </c>
      <c r="K328" s="22" t="s">
        <v>373</v>
      </c>
      <c r="L328" s="10">
        <v>501010311</v>
      </c>
      <c r="M328" s="12" t="s">
        <v>17</v>
      </c>
    </row>
    <row r="329" spans="1:13">
      <c r="A329" s="2"/>
      <c r="B329" s="65"/>
      <c r="C329" s="56" t="s">
        <v>374</v>
      </c>
      <c r="D329" s="15">
        <v>20000</v>
      </c>
      <c r="E329" s="15">
        <f>D329*2</f>
        <v>40000</v>
      </c>
      <c r="F329" s="15">
        <f>D329*3</f>
        <v>60000</v>
      </c>
      <c r="G329" s="14">
        <v>0.2</v>
      </c>
      <c r="H329" s="33"/>
      <c r="I329" s="33"/>
      <c r="J329" s="33"/>
      <c r="K329" s="22"/>
      <c r="L329" s="5"/>
      <c r="M329" s="1"/>
    </row>
    <row r="330" spans="1:13">
      <c r="A330" s="2">
        <v>113</v>
      </c>
      <c r="B330" s="65"/>
      <c r="C330" s="20" t="s">
        <v>375</v>
      </c>
      <c r="D330" s="1"/>
      <c r="E330" s="1"/>
      <c r="F330" s="1"/>
      <c r="G330" s="1"/>
      <c r="H330" s="33">
        <f>D331*G331</f>
        <v>10000</v>
      </c>
      <c r="I330" s="33">
        <f>H330*2</f>
        <v>20000</v>
      </c>
      <c r="J330" s="33">
        <f>H330*3</f>
        <v>30000</v>
      </c>
      <c r="K330" s="22" t="s">
        <v>329</v>
      </c>
      <c r="L330" s="10">
        <v>501010311</v>
      </c>
      <c r="M330" s="12" t="s">
        <v>17</v>
      </c>
    </row>
    <row r="331" spans="1:13" ht="33" customHeight="1">
      <c r="A331" s="2"/>
      <c r="B331" s="65"/>
      <c r="C331" s="56" t="s">
        <v>376</v>
      </c>
      <c r="D331" s="15">
        <v>10000</v>
      </c>
      <c r="E331" s="15">
        <f>D331*2</f>
        <v>20000</v>
      </c>
      <c r="F331" s="15">
        <f>D331*3</f>
        <v>30000</v>
      </c>
      <c r="G331" s="14">
        <v>1</v>
      </c>
      <c r="H331" s="33"/>
      <c r="I331" s="33"/>
      <c r="J331" s="33"/>
      <c r="K331" s="22"/>
      <c r="L331" s="5"/>
      <c r="M331" s="1"/>
    </row>
    <row r="332" spans="1:13">
      <c r="A332" s="2">
        <v>114</v>
      </c>
      <c r="B332" s="65"/>
      <c r="C332" s="20" t="s">
        <v>377</v>
      </c>
      <c r="D332" s="1"/>
      <c r="E332" s="1"/>
      <c r="F332" s="1"/>
      <c r="G332" s="1"/>
      <c r="H332" s="33">
        <f>D333*G333</f>
        <v>500</v>
      </c>
      <c r="I332" s="33">
        <f>H332*2</f>
        <v>1000</v>
      </c>
      <c r="J332" s="33">
        <f>H332*3</f>
        <v>1500</v>
      </c>
      <c r="K332" s="22" t="s">
        <v>329</v>
      </c>
      <c r="L332" s="10">
        <v>501010311</v>
      </c>
      <c r="M332" s="12" t="s">
        <v>17</v>
      </c>
    </row>
    <row r="333" spans="1:13">
      <c r="A333" s="2"/>
      <c r="B333" s="65"/>
      <c r="C333" s="27" t="s">
        <v>378</v>
      </c>
      <c r="D333" s="15">
        <v>500</v>
      </c>
      <c r="E333" s="15">
        <f>D333*2</f>
        <v>1000</v>
      </c>
      <c r="F333" s="15">
        <f>D333*3</f>
        <v>1500</v>
      </c>
      <c r="G333" s="14">
        <v>1</v>
      </c>
      <c r="H333" s="33"/>
      <c r="I333" s="33"/>
      <c r="J333" s="33"/>
      <c r="K333" s="22"/>
      <c r="L333" s="5"/>
      <c r="M333" s="1"/>
    </row>
    <row r="334" spans="1:13" ht="31.5">
      <c r="A334" s="2">
        <v>115</v>
      </c>
      <c r="B334" s="65"/>
      <c r="C334" s="11" t="s">
        <v>379</v>
      </c>
      <c r="D334" s="15"/>
      <c r="E334" s="15"/>
      <c r="F334" s="15"/>
      <c r="G334" s="14"/>
      <c r="H334" s="33">
        <f>D335*G335+D336*G336</f>
        <v>4350</v>
      </c>
      <c r="I334" s="33">
        <f>H334*2</f>
        <v>8700</v>
      </c>
      <c r="J334" s="33">
        <f>H334*3</f>
        <v>13050</v>
      </c>
      <c r="K334" s="22" t="s">
        <v>380</v>
      </c>
      <c r="L334" s="10">
        <v>501010311</v>
      </c>
      <c r="M334" s="12" t="s">
        <v>17</v>
      </c>
    </row>
    <row r="335" spans="1:13" ht="47.25">
      <c r="A335" s="2"/>
      <c r="B335" s="65"/>
      <c r="C335" s="57" t="s">
        <v>427</v>
      </c>
      <c r="D335" s="15">
        <v>3000</v>
      </c>
      <c r="E335" s="15">
        <f>D335*2</f>
        <v>6000</v>
      </c>
      <c r="F335" s="15">
        <f>D335*3</f>
        <v>9000</v>
      </c>
      <c r="G335" s="14">
        <v>0.2</v>
      </c>
      <c r="H335" s="33"/>
      <c r="I335" s="33"/>
      <c r="J335" s="33"/>
      <c r="K335" s="1"/>
      <c r="L335" s="5"/>
      <c r="M335" s="1"/>
    </row>
    <row r="336" spans="1:13" ht="47.25">
      <c r="A336" s="2"/>
      <c r="B336" s="65"/>
      <c r="C336" s="50" t="s">
        <v>428</v>
      </c>
      <c r="D336" s="15">
        <v>1500</v>
      </c>
      <c r="E336" s="15">
        <f>D336*2</f>
        <v>3000</v>
      </c>
      <c r="F336" s="15">
        <f>D336*3</f>
        <v>4500</v>
      </c>
      <c r="G336" s="14">
        <v>2.5</v>
      </c>
      <c r="H336" s="33"/>
      <c r="I336" s="33"/>
      <c r="J336" s="33"/>
      <c r="K336" s="1"/>
      <c r="L336" s="5"/>
      <c r="M336" s="1"/>
    </row>
    <row r="337" spans="1:13">
      <c r="A337" s="2">
        <v>116</v>
      </c>
      <c r="B337" s="65"/>
      <c r="C337" s="20" t="s">
        <v>381</v>
      </c>
      <c r="D337" s="1"/>
      <c r="E337" s="1"/>
      <c r="F337" s="1"/>
      <c r="G337" s="1"/>
      <c r="H337" s="33">
        <f>D338*G338</f>
        <v>24500</v>
      </c>
      <c r="I337" s="33">
        <f>H337*2</f>
        <v>49000</v>
      </c>
      <c r="J337" s="33">
        <f>H337*3</f>
        <v>73500</v>
      </c>
      <c r="K337" s="22" t="s">
        <v>382</v>
      </c>
      <c r="L337" s="10">
        <v>501010311</v>
      </c>
      <c r="M337" s="12" t="s">
        <v>17</v>
      </c>
    </row>
    <row r="338" spans="1:13" ht="38.25">
      <c r="A338" s="2"/>
      <c r="B338" s="65"/>
      <c r="C338" s="47" t="s">
        <v>383</v>
      </c>
      <c r="D338" s="15">
        <v>7000</v>
      </c>
      <c r="E338" s="15">
        <f>D338*2</f>
        <v>14000</v>
      </c>
      <c r="F338" s="15">
        <f>D338*3</f>
        <v>21000</v>
      </c>
      <c r="G338" s="14">
        <v>3.5</v>
      </c>
      <c r="H338" s="33"/>
      <c r="I338" s="33"/>
      <c r="J338" s="33"/>
      <c r="K338" s="22"/>
      <c r="L338" s="5"/>
      <c r="M338" s="1"/>
    </row>
    <row r="339" spans="1:13" ht="18" customHeight="1">
      <c r="A339" s="2">
        <v>117</v>
      </c>
      <c r="B339" s="1"/>
      <c r="C339" s="20" t="s">
        <v>384</v>
      </c>
      <c r="D339" s="15"/>
      <c r="E339" s="15"/>
      <c r="F339" s="15"/>
      <c r="G339" s="14"/>
      <c r="H339" s="33">
        <f>D340*G340+D341*G341</f>
        <v>187.5</v>
      </c>
      <c r="I339" s="33">
        <f>H339*2</f>
        <v>375</v>
      </c>
      <c r="J339" s="33">
        <f>H339*3</f>
        <v>562.5</v>
      </c>
      <c r="K339" s="22" t="s">
        <v>272</v>
      </c>
      <c r="L339" s="10">
        <v>501010311</v>
      </c>
      <c r="M339" s="12" t="s">
        <v>17</v>
      </c>
    </row>
    <row r="340" spans="1:13" ht="18" customHeight="1">
      <c r="A340" s="2"/>
      <c r="B340" s="65"/>
      <c r="C340" s="13" t="s">
        <v>385</v>
      </c>
      <c r="D340" s="15">
        <v>30</v>
      </c>
      <c r="E340" s="15">
        <f>D340*2</f>
        <v>60</v>
      </c>
      <c r="F340" s="15">
        <f>D340*3</f>
        <v>90</v>
      </c>
      <c r="G340" s="14">
        <v>1.7</v>
      </c>
      <c r="H340" s="33"/>
      <c r="I340" s="33"/>
      <c r="J340" s="33"/>
      <c r="K340" s="22"/>
      <c r="L340" s="10"/>
      <c r="M340" s="1"/>
    </row>
    <row r="341" spans="1:13" ht="18" customHeight="1">
      <c r="A341" s="2"/>
      <c r="B341" s="65"/>
      <c r="C341" s="13" t="s">
        <v>386</v>
      </c>
      <c r="D341" s="15">
        <v>35</v>
      </c>
      <c r="E341" s="15">
        <f>D341*2</f>
        <v>70</v>
      </c>
      <c r="F341" s="15">
        <f>D341*3</f>
        <v>105</v>
      </c>
      <c r="G341" s="14">
        <v>3.9</v>
      </c>
      <c r="H341" s="33"/>
      <c r="I341" s="33"/>
      <c r="J341" s="33"/>
      <c r="K341" s="22"/>
      <c r="L341" s="10"/>
      <c r="M341" s="1"/>
    </row>
    <row r="342" spans="1:13" ht="18" customHeight="1">
      <c r="A342" s="2">
        <v>118</v>
      </c>
      <c r="B342" s="65"/>
      <c r="C342" s="20" t="s">
        <v>387</v>
      </c>
      <c r="D342" s="15"/>
      <c r="E342" s="15"/>
      <c r="F342" s="15"/>
      <c r="G342" s="14"/>
      <c r="H342" s="33">
        <f>D343*G343+D344*G344</f>
        <v>18576</v>
      </c>
      <c r="I342" s="33">
        <f>H342*2</f>
        <v>37152</v>
      </c>
      <c r="J342" s="33">
        <f>H342*3</f>
        <v>55728</v>
      </c>
      <c r="K342" s="22" t="s">
        <v>388</v>
      </c>
      <c r="L342" s="10">
        <v>501010311</v>
      </c>
      <c r="M342" s="12" t="s">
        <v>17</v>
      </c>
    </row>
    <row r="343" spans="1:13" ht="18" customHeight="1">
      <c r="A343" s="2"/>
      <c r="B343" s="65"/>
      <c r="C343" s="13" t="s">
        <v>389</v>
      </c>
      <c r="D343" s="15">
        <v>50000</v>
      </c>
      <c r="E343" s="15">
        <f>D343*2</f>
        <v>100000</v>
      </c>
      <c r="F343" s="15">
        <f>D343*3</f>
        <v>150000</v>
      </c>
      <c r="G343" s="14">
        <v>0.36</v>
      </c>
      <c r="H343" s="33"/>
      <c r="I343" s="33"/>
      <c r="J343" s="33"/>
      <c r="K343" s="22"/>
      <c r="L343" s="10"/>
      <c r="M343" s="1"/>
    </row>
    <row r="344" spans="1:13" ht="18" customHeight="1">
      <c r="A344" s="2"/>
      <c r="B344" s="65"/>
      <c r="C344" s="13" t="s">
        <v>390</v>
      </c>
      <c r="D344" s="15">
        <v>160</v>
      </c>
      <c r="E344" s="15">
        <f>D344*2</f>
        <v>320</v>
      </c>
      <c r="F344" s="15">
        <f>D344*3</f>
        <v>480</v>
      </c>
      <c r="G344" s="14">
        <v>3.6</v>
      </c>
      <c r="H344" s="33"/>
      <c r="I344" s="33"/>
      <c r="J344" s="33"/>
      <c r="K344" s="22"/>
      <c r="L344" s="10"/>
      <c r="M344" s="1"/>
    </row>
    <row r="345" spans="1:13">
      <c r="A345" s="2">
        <v>119</v>
      </c>
      <c r="B345" s="65"/>
      <c r="C345" s="20" t="s">
        <v>391</v>
      </c>
      <c r="D345" s="15"/>
      <c r="E345" s="15"/>
      <c r="F345" s="15"/>
      <c r="G345" s="14"/>
      <c r="H345" s="33">
        <f>D346*G346+D347*G347</f>
        <v>7500</v>
      </c>
      <c r="I345" s="33">
        <f>H345*2</f>
        <v>15000</v>
      </c>
      <c r="J345" s="33">
        <f>H345*3</f>
        <v>22500</v>
      </c>
      <c r="K345" s="22" t="s">
        <v>392</v>
      </c>
      <c r="L345" s="10">
        <v>501010311</v>
      </c>
      <c r="M345" s="12" t="s">
        <v>17</v>
      </c>
    </row>
    <row r="346" spans="1:13">
      <c r="A346" s="2"/>
      <c r="B346" s="65"/>
      <c r="C346" s="54" t="s">
        <v>429</v>
      </c>
      <c r="D346" s="15">
        <v>1500</v>
      </c>
      <c r="E346" s="15">
        <f>D346*2</f>
        <v>3000</v>
      </c>
      <c r="F346" s="15">
        <f>D346*3</f>
        <v>4500</v>
      </c>
      <c r="G346" s="14">
        <v>2</v>
      </c>
      <c r="H346" s="33"/>
      <c r="I346" s="33"/>
      <c r="J346" s="33"/>
      <c r="K346" s="1"/>
      <c r="L346" s="5"/>
      <c r="M346" s="1"/>
    </row>
    <row r="347" spans="1:13">
      <c r="A347" s="2"/>
      <c r="B347" s="65"/>
      <c r="C347" s="54" t="s">
        <v>430</v>
      </c>
      <c r="D347" s="15">
        <v>1500</v>
      </c>
      <c r="E347" s="15">
        <f>D347*2</f>
        <v>3000</v>
      </c>
      <c r="F347" s="15">
        <f>D347*3</f>
        <v>4500</v>
      </c>
      <c r="G347" s="14">
        <v>3</v>
      </c>
      <c r="H347" s="33"/>
      <c r="I347" s="33"/>
      <c r="J347" s="33"/>
      <c r="K347" s="1"/>
      <c r="L347" s="5"/>
      <c r="M347" s="1"/>
    </row>
    <row r="348" spans="1:13">
      <c r="A348" s="2">
        <v>120</v>
      </c>
      <c r="B348" s="65"/>
      <c r="C348" s="20" t="s">
        <v>393</v>
      </c>
      <c r="D348" s="15"/>
      <c r="E348" s="15"/>
      <c r="F348" s="15"/>
      <c r="G348" s="14"/>
      <c r="H348" s="33">
        <f>D349*G349</f>
        <v>240</v>
      </c>
      <c r="I348" s="33">
        <f>H348*2</f>
        <v>480</v>
      </c>
      <c r="J348" s="33">
        <f>H348*3</f>
        <v>720</v>
      </c>
      <c r="K348" s="22" t="s">
        <v>394</v>
      </c>
      <c r="L348" s="10">
        <v>501010311</v>
      </c>
      <c r="M348" s="12" t="s">
        <v>17</v>
      </c>
    </row>
    <row r="349" spans="1:13">
      <c r="A349" s="2"/>
      <c r="B349" s="65"/>
      <c r="C349" s="3" t="s">
        <v>395</v>
      </c>
      <c r="D349" s="15">
        <v>2000</v>
      </c>
      <c r="E349" s="15">
        <f>D349*2</f>
        <v>4000</v>
      </c>
      <c r="F349" s="15">
        <f>D349*3</f>
        <v>6000</v>
      </c>
      <c r="G349" s="14">
        <v>0.12</v>
      </c>
      <c r="H349" s="33"/>
      <c r="I349" s="33"/>
      <c r="J349" s="33"/>
      <c r="K349" s="1"/>
      <c r="L349" s="5"/>
      <c r="M349" s="1"/>
    </row>
    <row r="350" spans="1:13">
      <c r="A350" s="2">
        <v>121</v>
      </c>
      <c r="B350" s="65"/>
      <c r="C350" s="20" t="s">
        <v>396</v>
      </c>
      <c r="D350" s="1"/>
      <c r="E350" s="1"/>
      <c r="F350" s="1"/>
      <c r="G350" s="1"/>
      <c r="H350" s="33">
        <f>D351*G351</f>
        <v>19500</v>
      </c>
      <c r="I350" s="33">
        <f>H350*2</f>
        <v>39000</v>
      </c>
      <c r="J350" s="33">
        <f>H350*3</f>
        <v>58500</v>
      </c>
      <c r="K350" s="22" t="s">
        <v>397</v>
      </c>
      <c r="L350" s="10">
        <v>501010311</v>
      </c>
      <c r="M350" s="12" t="s">
        <v>17</v>
      </c>
    </row>
    <row r="351" spans="1:13" ht="25.5">
      <c r="A351" s="2"/>
      <c r="B351" s="65"/>
      <c r="C351" s="13" t="s">
        <v>398</v>
      </c>
      <c r="D351" s="15">
        <v>300</v>
      </c>
      <c r="E351" s="15">
        <f>D351*2</f>
        <v>600</v>
      </c>
      <c r="F351" s="15">
        <f>D351*3</f>
        <v>900</v>
      </c>
      <c r="G351" s="14">
        <v>65</v>
      </c>
      <c r="H351" s="33"/>
      <c r="I351" s="33"/>
      <c r="J351" s="33"/>
      <c r="K351" s="1"/>
      <c r="L351" s="5"/>
      <c r="M351" s="1"/>
    </row>
    <row r="352" spans="1:13">
      <c r="A352" s="2">
        <v>122</v>
      </c>
      <c r="B352" s="35"/>
      <c r="C352" s="11" t="s">
        <v>399</v>
      </c>
      <c r="D352" s="1"/>
      <c r="E352" s="15"/>
      <c r="F352" s="15"/>
      <c r="G352" s="14"/>
      <c r="H352" s="33">
        <f>D353*G353</f>
        <v>1260</v>
      </c>
      <c r="I352" s="33">
        <f>H352*2</f>
        <v>2520</v>
      </c>
      <c r="J352" s="33">
        <f>H352*3</f>
        <v>3780</v>
      </c>
      <c r="K352" s="22" t="s">
        <v>400</v>
      </c>
      <c r="L352" s="10">
        <v>501010311</v>
      </c>
      <c r="M352" s="12" t="s">
        <v>17</v>
      </c>
    </row>
    <row r="353" spans="1:13" ht="25.5">
      <c r="A353" s="2"/>
      <c r="B353" s="35"/>
      <c r="C353" s="16" t="s">
        <v>401</v>
      </c>
      <c r="D353" s="15">
        <v>84</v>
      </c>
      <c r="E353" s="15">
        <f>D353*2</f>
        <v>168</v>
      </c>
      <c r="F353" s="15">
        <f>D353*3</f>
        <v>252</v>
      </c>
      <c r="G353" s="14">
        <v>15</v>
      </c>
      <c r="H353" s="33"/>
      <c r="I353" s="33"/>
      <c r="J353" s="33"/>
      <c r="K353" s="1"/>
      <c r="L353" s="5"/>
      <c r="M353" s="1"/>
    </row>
    <row r="354" spans="1:13" ht="31.5">
      <c r="A354" s="2">
        <v>123</v>
      </c>
      <c r="B354" s="65"/>
      <c r="C354" s="11" t="s">
        <v>402</v>
      </c>
      <c r="D354" s="15"/>
      <c r="E354" s="15"/>
      <c r="F354" s="15"/>
      <c r="G354" s="14"/>
      <c r="H354" s="33">
        <f>D355*G355</f>
        <v>10000</v>
      </c>
      <c r="I354" s="33">
        <f>H354*2</f>
        <v>20000</v>
      </c>
      <c r="J354" s="33">
        <f>H354*3</f>
        <v>30000</v>
      </c>
      <c r="K354" s="22" t="s">
        <v>403</v>
      </c>
      <c r="L354" s="10">
        <v>501010311</v>
      </c>
      <c r="M354" s="12" t="s">
        <v>17</v>
      </c>
    </row>
    <row r="355" spans="1:13" ht="47.25">
      <c r="A355" s="2"/>
      <c r="B355" s="65"/>
      <c r="C355" s="52" t="s">
        <v>431</v>
      </c>
      <c r="D355" s="15">
        <v>200</v>
      </c>
      <c r="E355" s="15">
        <f>D355*2</f>
        <v>400</v>
      </c>
      <c r="F355" s="15">
        <f>D355*3</f>
        <v>600</v>
      </c>
      <c r="G355" s="14">
        <v>50</v>
      </c>
      <c r="H355" s="33"/>
      <c r="I355" s="33"/>
      <c r="J355" s="33"/>
      <c r="K355" s="1"/>
      <c r="L355" s="5"/>
      <c r="M355" s="1"/>
    </row>
    <row r="356" spans="1:13">
      <c r="A356" s="2">
        <v>124</v>
      </c>
      <c r="B356" s="65"/>
      <c r="C356" s="11" t="s">
        <v>404</v>
      </c>
      <c r="D356" s="15"/>
      <c r="E356" s="15"/>
      <c r="F356" s="15"/>
      <c r="G356" s="14"/>
      <c r="H356" s="33">
        <f>D357*G357</f>
        <v>9000</v>
      </c>
      <c r="I356" s="33">
        <f>H356*2</f>
        <v>18000</v>
      </c>
      <c r="J356" s="33">
        <f>H356*3</f>
        <v>27000</v>
      </c>
      <c r="K356" s="22" t="s">
        <v>405</v>
      </c>
      <c r="L356" s="10">
        <v>501010311</v>
      </c>
      <c r="M356" s="12" t="s">
        <v>17</v>
      </c>
    </row>
    <row r="357" spans="1:13" ht="31.5">
      <c r="A357" s="2"/>
      <c r="B357" s="65"/>
      <c r="C357" s="52" t="s">
        <v>406</v>
      </c>
      <c r="D357" s="15">
        <v>50</v>
      </c>
      <c r="E357" s="15">
        <f>D357*2</f>
        <v>100</v>
      </c>
      <c r="F357" s="15">
        <f>D357*3</f>
        <v>150</v>
      </c>
      <c r="G357" s="14">
        <v>180</v>
      </c>
      <c r="H357" s="33"/>
      <c r="I357" s="33"/>
      <c r="J357" s="33"/>
      <c r="K357" s="1"/>
      <c r="L357" s="5"/>
      <c r="M357" s="1"/>
    </row>
    <row r="358" spans="1:13">
      <c r="A358" s="2">
        <v>125</v>
      </c>
      <c r="B358" s="65"/>
      <c r="C358" s="20" t="s">
        <v>407</v>
      </c>
      <c r="D358" s="1"/>
      <c r="E358" s="1"/>
      <c r="F358" s="1"/>
      <c r="G358" s="1"/>
      <c r="H358" s="33">
        <f>D359*G359</f>
        <v>9900</v>
      </c>
      <c r="I358" s="33">
        <f>H358*2</f>
        <v>19800</v>
      </c>
      <c r="J358" s="33">
        <f>H358*3</f>
        <v>29700</v>
      </c>
      <c r="K358" s="22" t="s">
        <v>408</v>
      </c>
      <c r="L358" s="10">
        <v>501010311</v>
      </c>
      <c r="M358" s="12" t="s">
        <v>17</v>
      </c>
    </row>
    <row r="359" spans="1:13" ht="31.5">
      <c r="A359" s="2"/>
      <c r="B359" s="65"/>
      <c r="C359" s="52" t="s">
        <v>409</v>
      </c>
      <c r="D359" s="15">
        <v>150</v>
      </c>
      <c r="E359" s="15">
        <f>D359*2</f>
        <v>300</v>
      </c>
      <c r="F359" s="15">
        <f>D359*3</f>
        <v>450</v>
      </c>
      <c r="G359" s="14">
        <v>66</v>
      </c>
      <c r="H359" s="33"/>
      <c r="I359" s="33"/>
      <c r="J359" s="33"/>
      <c r="K359" s="22"/>
      <c r="L359" s="5"/>
      <c r="M359" s="1"/>
    </row>
    <row r="360" spans="1:13">
      <c r="A360" s="2">
        <v>126</v>
      </c>
      <c r="B360" s="65"/>
      <c r="C360" s="20" t="s">
        <v>410</v>
      </c>
      <c r="D360" s="1"/>
      <c r="E360" s="1"/>
      <c r="F360" s="1"/>
      <c r="G360" s="1"/>
      <c r="H360" s="33">
        <f>D361*G361</f>
        <v>4500</v>
      </c>
      <c r="I360" s="33">
        <f>H360*2</f>
        <v>9000</v>
      </c>
      <c r="J360" s="33">
        <f>H360*3</f>
        <v>13500</v>
      </c>
      <c r="K360" s="22" t="s">
        <v>411</v>
      </c>
      <c r="L360" s="10">
        <v>501010311</v>
      </c>
      <c r="M360" s="12" t="s">
        <v>17</v>
      </c>
    </row>
    <row r="361" spans="1:13" ht="31.5">
      <c r="A361" s="2"/>
      <c r="B361" s="65"/>
      <c r="C361" s="50" t="s">
        <v>412</v>
      </c>
      <c r="D361" s="15">
        <v>3000</v>
      </c>
      <c r="E361" s="15">
        <f>D361*2</f>
        <v>6000</v>
      </c>
      <c r="F361" s="15">
        <f>D361*3</f>
        <v>9000</v>
      </c>
      <c r="G361" s="14">
        <v>1.5</v>
      </c>
      <c r="H361" s="33"/>
      <c r="I361" s="33"/>
      <c r="J361" s="33"/>
      <c r="K361" s="1"/>
      <c r="L361" s="5"/>
      <c r="M361" s="1"/>
    </row>
    <row r="362" spans="1:13">
      <c r="A362" s="2">
        <v>127</v>
      </c>
      <c r="B362" s="65"/>
      <c r="C362" s="20" t="s">
        <v>413</v>
      </c>
      <c r="D362" s="15"/>
      <c r="E362" s="15"/>
      <c r="F362" s="15"/>
      <c r="G362" s="14"/>
      <c r="H362" s="33">
        <f>D363*G363</f>
        <v>1750</v>
      </c>
      <c r="I362" s="33">
        <f>H362*2</f>
        <v>3500</v>
      </c>
      <c r="J362" s="33">
        <f>H362*3</f>
        <v>5250</v>
      </c>
      <c r="K362" s="22" t="s">
        <v>414</v>
      </c>
      <c r="L362" s="10">
        <v>501010311</v>
      </c>
      <c r="M362" s="12" t="s">
        <v>17</v>
      </c>
    </row>
    <row r="363" spans="1:13" ht="31.5">
      <c r="A363" s="2"/>
      <c r="B363" s="65"/>
      <c r="C363" s="52" t="s">
        <v>415</v>
      </c>
      <c r="D363" s="15">
        <v>3500</v>
      </c>
      <c r="E363" s="15">
        <f>D363*2</f>
        <v>7000</v>
      </c>
      <c r="F363" s="15">
        <f>D363*3</f>
        <v>10500</v>
      </c>
      <c r="G363" s="14">
        <v>0.5</v>
      </c>
      <c r="H363" s="33"/>
      <c r="I363" s="33"/>
      <c r="J363" s="33"/>
      <c r="K363" s="22"/>
      <c r="L363" s="5"/>
      <c r="M363" s="1"/>
    </row>
    <row r="364" spans="1:13">
      <c r="A364" s="2">
        <v>128</v>
      </c>
      <c r="B364" s="65"/>
      <c r="C364" s="20" t="s">
        <v>416</v>
      </c>
      <c r="D364" s="1"/>
      <c r="E364" s="1"/>
      <c r="F364" s="1"/>
      <c r="G364" s="1"/>
      <c r="H364" s="33">
        <f>D365*G365</f>
        <v>23100</v>
      </c>
      <c r="I364" s="33">
        <f>H364*2</f>
        <v>46200</v>
      </c>
      <c r="J364" s="33">
        <f>H364*3</f>
        <v>69300</v>
      </c>
      <c r="K364" s="22" t="s">
        <v>417</v>
      </c>
      <c r="L364" s="10">
        <v>501010311</v>
      </c>
      <c r="M364" s="12" t="s">
        <v>17</v>
      </c>
    </row>
    <row r="365" spans="1:13">
      <c r="A365" s="2"/>
      <c r="B365" s="65"/>
      <c r="C365" s="50" t="s">
        <v>418</v>
      </c>
      <c r="D365" s="15">
        <v>70000</v>
      </c>
      <c r="E365" s="15">
        <f>D365*2</f>
        <v>140000</v>
      </c>
      <c r="F365" s="15">
        <f>D365*3</f>
        <v>210000</v>
      </c>
      <c r="G365" s="14">
        <v>0.33</v>
      </c>
      <c r="H365" s="33"/>
      <c r="I365" s="33"/>
      <c r="J365" s="33"/>
      <c r="K365" s="22"/>
      <c r="L365" s="5"/>
      <c r="M365" s="1"/>
    </row>
    <row r="366" spans="1:13" ht="18" customHeight="1">
      <c r="A366" s="2"/>
      <c r="B366" s="65"/>
      <c r="C366" s="3"/>
      <c r="D366" s="15"/>
      <c r="E366" s="15"/>
      <c r="F366" s="15"/>
      <c r="G366" s="14"/>
      <c r="H366" s="33"/>
      <c r="I366" s="33"/>
      <c r="J366" s="33"/>
      <c r="K366" s="1"/>
      <c r="L366" s="5"/>
      <c r="M366" s="1"/>
    </row>
    <row r="367" spans="1:13">
      <c r="A367" s="2"/>
      <c r="B367" s="65"/>
      <c r="C367" s="3"/>
      <c r="D367" s="15"/>
      <c r="E367" s="15"/>
      <c r="F367" s="15"/>
      <c r="G367" s="14" t="s">
        <v>419</v>
      </c>
      <c r="H367" s="33">
        <f>SUM(H1:H366)</f>
        <v>2784510.8333333335</v>
      </c>
      <c r="I367" s="33">
        <f>SUM(I1:I366)</f>
        <v>5569021.666666667</v>
      </c>
      <c r="J367" s="33">
        <f>SUM(J1:J366)</f>
        <v>8353532.5</v>
      </c>
      <c r="K367" s="1"/>
      <c r="L367" s="5"/>
      <c r="M367" s="1"/>
    </row>
    <row r="368" spans="1:13" ht="18" customHeight="1">
      <c r="A368" s="2"/>
      <c r="B368" s="65"/>
      <c r="C368" s="3"/>
      <c r="D368" s="15"/>
      <c r="E368" s="15"/>
      <c r="F368" s="15"/>
      <c r="G368" s="14"/>
      <c r="H368" s="33"/>
      <c r="I368" s="33"/>
      <c r="J368" s="33"/>
      <c r="K368" s="1"/>
      <c r="L368" s="5"/>
      <c r="M368" s="1"/>
    </row>
    <row r="369" spans="1:13" ht="18" customHeight="1">
      <c r="A369" s="2"/>
      <c r="B369" s="65"/>
      <c r="C369" s="3"/>
      <c r="D369" s="15"/>
      <c r="E369" s="15"/>
      <c r="F369" s="15"/>
      <c r="G369" s="14"/>
      <c r="H369" s="33"/>
      <c r="I369" s="33"/>
      <c r="J369" s="33"/>
      <c r="K369" s="1"/>
      <c r="L369" s="5"/>
      <c r="M369" s="1"/>
    </row>
    <row r="370" spans="1:13" ht="18" customHeight="1">
      <c r="A370" s="2"/>
      <c r="B370" s="65"/>
      <c r="C370" s="3"/>
      <c r="D370" s="15"/>
      <c r="E370" s="15"/>
      <c r="F370" s="15"/>
      <c r="G370" s="14"/>
      <c r="H370" s="33">
        <v>2786055.8333333335</v>
      </c>
      <c r="I370" s="33">
        <v>5572111.666666667</v>
      </c>
      <c r="J370" s="33">
        <v>8358167.5</v>
      </c>
      <c r="K370" s="1"/>
      <c r="L370" s="5"/>
      <c r="M370" s="1"/>
    </row>
    <row r="63178" ht="12.75" customHeight="1"/>
    <row r="63179" ht="12.75" customHeight="1"/>
    <row r="63180" ht="12.75" customHeight="1"/>
    <row r="63181" ht="12.75" customHeight="1"/>
    <row r="63182" ht="12.75" customHeight="1"/>
    <row r="63183" ht="12.75" customHeight="1"/>
    <row r="63184" ht="12.75" customHeight="1"/>
    <row r="63185" ht="12.75" customHeight="1"/>
    <row r="63186" ht="12.75" customHeight="1"/>
    <row r="63187" ht="12.75" customHeight="1"/>
    <row r="63188" ht="12.75" customHeight="1"/>
    <row r="63189" ht="12.75" customHeight="1"/>
    <row r="63190" ht="12.75" customHeight="1"/>
    <row r="63191" ht="12.75" customHeight="1"/>
    <row r="63192" ht="12.75" customHeight="1"/>
    <row r="63193" ht="12.75" customHeight="1"/>
    <row r="63194" ht="12.75" customHeight="1"/>
    <row r="63195" ht="12.75" customHeight="1"/>
    <row r="63196" ht="12.75" customHeight="1"/>
    <row r="63197" ht="12.75" customHeight="1"/>
    <row r="63198" ht="12.75" customHeight="1"/>
    <row r="63199" ht="12.75" customHeight="1"/>
    <row r="63200" ht="12.75" customHeight="1"/>
    <row r="63201" ht="12.75" customHeight="1"/>
    <row r="63202" ht="12.75" customHeight="1"/>
    <row r="63203" ht="12.75" customHeight="1"/>
    <row r="63204" ht="12.75" customHeight="1"/>
    <row r="63205" ht="12.75" customHeight="1"/>
    <row r="63206" ht="12.75" customHeight="1"/>
    <row r="63207" ht="12.75" customHeight="1"/>
    <row r="63208" ht="12.75" customHeight="1"/>
    <row r="63209" ht="12.75" customHeight="1"/>
    <row r="63210" ht="12.75" customHeight="1"/>
    <row r="63211" ht="12.75" customHeight="1"/>
    <row r="63212" ht="12.75" customHeight="1"/>
    <row r="63213" ht="12.75" customHeight="1"/>
    <row r="63214" ht="12.75" customHeight="1"/>
    <row r="63215" ht="12.75" customHeight="1"/>
    <row r="63216" ht="12.75" customHeight="1"/>
    <row r="63217" ht="12.75" customHeight="1"/>
    <row r="63218" ht="12.75" customHeight="1"/>
    <row r="63219" ht="12.75" customHeight="1"/>
    <row r="63220" ht="12.75" customHeight="1"/>
    <row r="63221" ht="12.75" customHeight="1"/>
    <row r="63222" ht="12.75" customHeight="1"/>
    <row r="63223" ht="12.75" customHeight="1"/>
    <row r="63224" ht="12.75" customHeight="1"/>
    <row r="63225" ht="12.75" customHeight="1"/>
    <row r="63226" ht="12.75" customHeight="1"/>
    <row r="63227" ht="12.75" customHeight="1"/>
    <row r="63228" ht="12.75" customHeight="1"/>
    <row r="63229" ht="12.75" customHeight="1"/>
    <row r="63230" ht="12.75" customHeight="1"/>
    <row r="63231" ht="12.75" customHeight="1"/>
    <row r="63232" ht="12.75" customHeight="1"/>
    <row r="63233" ht="12.75" customHeight="1"/>
    <row r="63234" ht="12.75" customHeight="1"/>
    <row r="63235" ht="12.75" customHeight="1"/>
    <row r="63236" ht="12.75" customHeight="1"/>
    <row r="63237" ht="12.75" customHeight="1"/>
    <row r="63238" ht="12.75" customHeight="1"/>
    <row r="63239" ht="12.75" customHeight="1"/>
    <row r="63240" ht="12.75" customHeight="1"/>
    <row r="63241" ht="12.75" customHeight="1"/>
    <row r="63242" ht="12.75" customHeight="1"/>
    <row r="63243" ht="12.75" customHeight="1"/>
    <row r="63244" ht="12.75" customHeight="1"/>
    <row r="63245" ht="12.75" customHeight="1"/>
    <row r="63246" ht="12.75" customHeight="1"/>
    <row r="63247" ht="12.75" customHeight="1"/>
    <row r="63248" ht="12.75" customHeight="1"/>
    <row r="63249" ht="12.75" customHeight="1"/>
    <row r="63250" ht="12.75" customHeight="1"/>
    <row r="63251" ht="12.75" customHeight="1"/>
    <row r="63252" ht="12.75" customHeight="1"/>
    <row r="63253" ht="12.75" customHeight="1"/>
    <row r="63254" ht="12.75" customHeight="1"/>
    <row r="63255" ht="12.75" customHeight="1"/>
    <row r="63256" ht="12.75" customHeight="1"/>
    <row r="63257" ht="12.75" customHeight="1"/>
    <row r="63258" ht="12.75" customHeight="1"/>
    <row r="63259" ht="12.75" customHeight="1"/>
    <row r="63260" ht="12.75" customHeight="1"/>
    <row r="63261" ht="12.75" customHeight="1"/>
    <row r="63262" ht="12.75" customHeight="1"/>
    <row r="63263" ht="12.75" customHeight="1"/>
    <row r="63264" ht="12.75" customHeight="1"/>
    <row r="63265" ht="12.75" customHeight="1"/>
    <row r="63266" ht="12.75" customHeight="1"/>
    <row r="63267" ht="12.75" customHeight="1"/>
    <row r="63268" ht="12.75" customHeight="1"/>
    <row r="63269" ht="12.75" customHeight="1"/>
    <row r="63270" ht="12.75" customHeight="1"/>
    <row r="63271" ht="12.75" customHeight="1"/>
    <row r="63272" ht="12.75" customHeight="1"/>
    <row r="63273" ht="12.75" customHeight="1"/>
    <row r="63274" ht="12.75" customHeight="1"/>
    <row r="63275" ht="12.75" customHeight="1"/>
    <row r="63276" ht="12.75" customHeight="1"/>
    <row r="63277" ht="12.75" customHeight="1"/>
    <row r="63278" ht="12.75" customHeight="1"/>
    <row r="63279" ht="12.75" customHeight="1"/>
    <row r="63280" ht="12.75" customHeight="1"/>
    <row r="63281" ht="12.75" customHeight="1"/>
    <row r="63282" ht="12.75" customHeight="1"/>
    <row r="63283" ht="12.75" customHeight="1"/>
    <row r="63284" ht="12.75" customHeight="1"/>
    <row r="63285" ht="12.75" customHeight="1"/>
    <row r="63286" ht="12.75" customHeight="1"/>
    <row r="63287" ht="12.75" customHeight="1"/>
    <row r="63288" ht="12.75" customHeight="1"/>
    <row r="63289" ht="12.75" customHeight="1"/>
    <row r="63290" ht="12.75" customHeight="1"/>
    <row r="63291" ht="12.75" customHeight="1"/>
    <row r="63292" ht="12.75" customHeight="1"/>
    <row r="63293" ht="12.75" customHeight="1"/>
    <row r="63294" ht="12.75" customHeight="1"/>
    <row r="63295" ht="12.75" customHeight="1"/>
    <row r="63296" ht="12.75" customHeight="1"/>
    <row r="63297" ht="12.75" customHeight="1"/>
    <row r="63298" ht="12.75" customHeight="1"/>
    <row r="63299" ht="12.75" customHeight="1"/>
    <row r="63300" ht="12.75" customHeight="1"/>
    <row r="63301" ht="12.75" customHeight="1"/>
    <row r="63302" ht="12.75" customHeight="1"/>
    <row r="63303" ht="12.75" customHeight="1"/>
    <row r="63304" ht="12.75" customHeight="1"/>
    <row r="63305" ht="12.75" customHeight="1"/>
    <row r="63306" ht="12.75" customHeight="1"/>
    <row r="63307" ht="12.75" customHeight="1"/>
    <row r="63308" ht="12.75" customHeight="1"/>
    <row r="63309" ht="12.75" customHeight="1"/>
    <row r="63310" ht="12.75" customHeight="1"/>
    <row r="63311" ht="12.75" customHeight="1"/>
    <row r="63312" ht="12.75" customHeight="1"/>
    <row r="63313" ht="12.75" customHeight="1"/>
    <row r="63314" ht="12.75" customHeight="1"/>
    <row r="63315" ht="12.75" customHeight="1"/>
    <row r="63316" ht="12.75" customHeight="1"/>
    <row r="63317" ht="12.75" customHeight="1"/>
    <row r="63318" ht="12.75" customHeight="1"/>
    <row r="63319" ht="12.75" customHeight="1"/>
    <row r="63320" ht="12.75" customHeight="1"/>
    <row r="63321" ht="12.75" customHeight="1"/>
    <row r="63322" ht="12.75" customHeight="1"/>
    <row r="63323" ht="12.75" customHeight="1"/>
    <row r="63324" ht="12.75" customHeight="1"/>
    <row r="63325" ht="12.75" customHeight="1"/>
    <row r="63326" ht="12.75" customHeight="1"/>
    <row r="63327" ht="12.75" customHeight="1"/>
    <row r="63328" ht="12.75" customHeight="1"/>
    <row r="63329" ht="12.75" customHeight="1"/>
    <row r="63330" ht="12.75" customHeight="1"/>
    <row r="63331" ht="12.75" customHeight="1"/>
    <row r="63332" ht="12.75" customHeight="1"/>
    <row r="63333" ht="12.75" customHeight="1"/>
    <row r="63334" ht="12.75" customHeight="1"/>
    <row r="63335" ht="12.75" customHeight="1"/>
    <row r="63336" ht="12.75" customHeight="1"/>
    <row r="63337" ht="12.75" customHeight="1"/>
    <row r="63338" ht="12.75" customHeight="1"/>
    <row r="63339" ht="12.75" customHeight="1"/>
    <row r="63340" ht="12.75" customHeight="1"/>
    <row r="63341" ht="12.75" customHeight="1"/>
    <row r="63342" ht="12.75" customHeight="1"/>
    <row r="63343" ht="12.75" customHeight="1"/>
    <row r="63344" ht="12.75" customHeight="1"/>
    <row r="63345" ht="12.75" customHeight="1"/>
    <row r="63346" ht="12.75" customHeight="1"/>
    <row r="63347" ht="12.75" customHeight="1"/>
    <row r="63348" ht="12.75" customHeight="1"/>
    <row r="63349" ht="12.75" customHeight="1"/>
    <row r="63350" ht="12.75" customHeight="1"/>
    <row r="63351" ht="12.75" customHeight="1"/>
    <row r="63352" ht="12.75" customHeight="1"/>
    <row r="63353" ht="12.75" customHeight="1"/>
    <row r="63354" ht="12.75" customHeight="1"/>
    <row r="63355" ht="12.75" customHeight="1"/>
    <row r="63356" ht="12.75" customHeight="1"/>
    <row r="63357" ht="12.75" customHeight="1"/>
    <row r="63358" ht="12.75" customHeight="1"/>
    <row r="63359" ht="12.75" customHeight="1"/>
    <row r="63360" ht="12.75" customHeight="1"/>
    <row r="63361" ht="12.75" customHeight="1"/>
    <row r="63362" ht="12.75" customHeight="1"/>
    <row r="63363" ht="12.75" customHeight="1"/>
    <row r="63364" ht="12.75" customHeight="1"/>
    <row r="63365" ht="12.75" customHeight="1"/>
    <row r="63366" ht="12.75" customHeight="1"/>
    <row r="63367" ht="12.75" customHeight="1"/>
    <row r="63368" ht="12.75" customHeight="1"/>
    <row r="63369" ht="12.75" customHeight="1"/>
    <row r="63370" ht="12.75" customHeight="1"/>
    <row r="63371" ht="12.75" customHeight="1"/>
    <row r="63372" ht="12.75" customHeight="1"/>
    <row r="63373" ht="12.75" customHeight="1"/>
    <row r="63374" ht="12.75" customHeight="1"/>
    <row r="63375" ht="12.75" customHeight="1"/>
    <row r="63376" ht="12.75" customHeight="1"/>
    <row r="63377" ht="12.75" customHeight="1"/>
    <row r="63378" ht="12.75" customHeight="1"/>
    <row r="63379" ht="12.75" customHeight="1"/>
    <row r="63380" ht="12.75" customHeight="1"/>
    <row r="63381" ht="12.75" customHeight="1"/>
    <row r="63382" ht="12.75" customHeight="1"/>
    <row r="63383" ht="12.75" customHeight="1"/>
    <row r="63384" ht="12.75" customHeight="1"/>
    <row r="63385" ht="12.75" customHeight="1"/>
    <row r="63386" ht="12.75" customHeight="1"/>
    <row r="63387" ht="12.75" customHeight="1"/>
    <row r="63388" ht="12.75" customHeight="1"/>
    <row r="63389" ht="12.75" customHeight="1"/>
    <row r="63390" ht="12.75" customHeight="1"/>
    <row r="63391" ht="12.75" customHeight="1"/>
    <row r="63392" ht="12.75" customHeight="1"/>
    <row r="63393" ht="12.75" customHeight="1"/>
    <row r="63394" ht="12.75" customHeight="1"/>
    <row r="63395" ht="12.75" customHeight="1"/>
    <row r="63396" ht="12.75" customHeight="1"/>
    <row r="63397" ht="12.75" customHeight="1"/>
    <row r="63398" ht="12.75" customHeight="1"/>
    <row r="63399" ht="12.75" customHeight="1"/>
    <row r="63400" ht="12.75" customHeight="1"/>
    <row r="63401" ht="12.75" customHeight="1"/>
    <row r="63402" ht="12.75" customHeight="1"/>
    <row r="63403" ht="12.75" customHeight="1"/>
    <row r="63404" ht="12.75" customHeight="1"/>
    <row r="63405" ht="12.75" customHeight="1"/>
    <row r="63406" ht="12.75" customHeight="1"/>
    <row r="63407" ht="12.75" customHeight="1"/>
    <row r="63408" ht="12.75" customHeight="1"/>
    <row r="63409" ht="12.75" customHeight="1"/>
    <row r="63410" ht="12.75" customHeight="1"/>
    <row r="63411" ht="12.75" customHeight="1"/>
    <row r="63412" ht="12.75" customHeight="1"/>
    <row r="63413" ht="12.75" customHeight="1"/>
    <row r="63414" ht="12.75" customHeight="1"/>
    <row r="63415" ht="12.75" customHeight="1"/>
    <row r="63416" ht="12.75" customHeight="1"/>
    <row r="63417" ht="12.75" customHeight="1"/>
    <row r="63418" ht="12.75" customHeight="1"/>
    <row r="63419" ht="12.75" customHeight="1"/>
    <row r="63420" ht="12.75" customHeight="1"/>
    <row r="63421" ht="12.75" customHeight="1"/>
    <row r="63422" ht="12.75" customHeight="1"/>
    <row r="63423" ht="12.75" customHeight="1"/>
    <row r="63424" ht="12.75" customHeight="1"/>
    <row r="63425" ht="12.75" customHeight="1"/>
    <row r="63426" ht="12.75" customHeight="1"/>
    <row r="63427" ht="12.75" customHeight="1"/>
    <row r="63428" ht="12.75" customHeight="1"/>
    <row r="63429" ht="12.75" customHeight="1"/>
    <row r="63430" ht="12.75" customHeight="1"/>
    <row r="63431" ht="12.75" customHeight="1"/>
    <row r="63432" ht="12.75" customHeight="1"/>
    <row r="63433" ht="12.75" customHeight="1"/>
    <row r="63434" ht="12.75" customHeight="1"/>
    <row r="63435" ht="12.75" customHeight="1"/>
    <row r="63436" ht="12.75" customHeight="1"/>
    <row r="63437" ht="12.75" customHeight="1"/>
    <row r="63438" ht="12.75" customHeight="1"/>
    <row r="63439" ht="12.75" customHeight="1"/>
    <row r="63440" ht="12.75" customHeight="1"/>
    <row r="63441" ht="12.75" customHeight="1"/>
    <row r="63442" ht="12.75" customHeight="1"/>
    <row r="63443" ht="12.75" customHeight="1"/>
    <row r="63444" ht="12.75" customHeight="1"/>
    <row r="63445" ht="12.75" customHeight="1"/>
    <row r="63446" ht="12.75" customHeight="1"/>
    <row r="63447" ht="12.75" customHeight="1"/>
    <row r="63448" ht="12.75" customHeight="1"/>
    <row r="63449" ht="12.75" customHeight="1"/>
    <row r="63450" ht="12.75" customHeight="1"/>
    <row r="63451" ht="12.75" customHeight="1"/>
    <row r="63452" ht="12.75" customHeight="1"/>
    <row r="63453" ht="12.75" customHeight="1"/>
    <row r="63454" ht="12.75" customHeight="1"/>
    <row r="63455" ht="12.75" customHeight="1"/>
    <row r="63456" ht="12.75" customHeight="1"/>
    <row r="63457" ht="12.75" customHeight="1"/>
    <row r="63458" ht="12.75" customHeight="1"/>
    <row r="63459" ht="12.75" customHeight="1"/>
    <row r="63460" ht="12.75" customHeight="1"/>
    <row r="63461" ht="12.75" customHeight="1"/>
    <row r="63462" ht="12.75" customHeight="1"/>
    <row r="63463" ht="12.75" customHeight="1"/>
    <row r="63464" ht="12.75" customHeight="1"/>
    <row r="63465" ht="12.75" customHeight="1"/>
    <row r="63466" ht="12.75" customHeight="1"/>
    <row r="63467" ht="12.75" customHeight="1"/>
    <row r="63468" ht="12.75" customHeight="1"/>
    <row r="63469" ht="12.75" customHeight="1"/>
    <row r="63470" ht="12.75" customHeight="1"/>
    <row r="63471" ht="12.75" customHeight="1"/>
    <row r="63472" ht="12.75" customHeight="1"/>
    <row r="63473" ht="12.75" customHeight="1"/>
    <row r="63474" ht="12.75" customHeight="1"/>
    <row r="63475" ht="12.75" customHeight="1"/>
    <row r="63476" ht="12.75" customHeight="1"/>
    <row r="63477" ht="12.75" customHeight="1"/>
    <row r="63478" ht="12.75" customHeight="1"/>
    <row r="63479" ht="12.75" customHeight="1"/>
    <row r="63480" ht="12.75" customHeight="1"/>
    <row r="63481" ht="12.75" customHeight="1"/>
    <row r="63482" ht="12.75" customHeight="1"/>
    <row r="63483" ht="12.75" customHeight="1"/>
    <row r="63484" ht="12.75" customHeight="1"/>
    <row r="63485" ht="12.75" customHeight="1"/>
    <row r="63486" ht="12.75" customHeight="1"/>
    <row r="63487" ht="12.75" customHeight="1"/>
    <row r="63488" ht="12.75" customHeight="1"/>
    <row r="63489" ht="12.75" customHeight="1"/>
    <row r="63490" ht="12.75" customHeight="1"/>
    <row r="63491" ht="12.75" customHeight="1"/>
    <row r="63492" ht="12.75" customHeight="1"/>
    <row r="63493" ht="12.75" customHeight="1"/>
    <row r="63494" ht="12.75" customHeight="1"/>
    <row r="63495" ht="12.75" customHeight="1"/>
    <row r="63496" ht="12.75" customHeight="1"/>
    <row r="63497" ht="12.75" customHeight="1"/>
    <row r="63498" ht="12.75" customHeight="1"/>
    <row r="63499" ht="12.75" customHeight="1"/>
    <row r="63500" ht="12.75" customHeight="1"/>
    <row r="63501" ht="12.75" customHeight="1"/>
    <row r="63502" ht="12.75" customHeight="1"/>
    <row r="63503" ht="12.75" customHeight="1"/>
    <row r="63504" ht="12.75" customHeight="1"/>
    <row r="63505" ht="12.75" customHeight="1"/>
    <row r="63506" ht="12.75" customHeight="1"/>
    <row r="63507" ht="12.75" customHeight="1"/>
    <row r="63508" ht="12.75" customHeight="1"/>
    <row r="63509" ht="12.75" customHeight="1"/>
    <row r="63510" ht="12.75" customHeight="1"/>
    <row r="63511" ht="12.75" customHeight="1"/>
    <row r="63512" ht="12.75" customHeight="1"/>
    <row r="63513" ht="12.75" customHeight="1"/>
    <row r="63514" ht="12.75" customHeight="1"/>
    <row r="63515" ht="12.75" customHeight="1"/>
    <row r="63516" ht="12.75" customHeight="1"/>
    <row r="63517" ht="12.75" customHeight="1"/>
    <row r="63518" ht="12.75" customHeight="1"/>
    <row r="63519" ht="12.75" customHeight="1"/>
    <row r="63520" ht="12.75" customHeight="1"/>
    <row r="63521" ht="12.75" customHeight="1"/>
    <row r="63522" ht="12.75" customHeight="1"/>
    <row r="63523" ht="12.75" customHeight="1"/>
    <row r="63524" ht="12.75" customHeight="1"/>
    <row r="63525" ht="12.75" customHeight="1"/>
    <row r="63526" ht="12.75" customHeight="1"/>
    <row r="63527" ht="12.75" customHeight="1"/>
    <row r="63528" ht="12.75" customHeight="1"/>
    <row r="63529" ht="12.75" customHeight="1"/>
    <row r="63530" ht="12.75" customHeight="1"/>
    <row r="63531" ht="12.75" customHeight="1"/>
    <row r="63532" ht="12.75" customHeight="1"/>
    <row r="63533" ht="12.75" customHeight="1"/>
    <row r="63534" ht="12.75" customHeight="1"/>
    <row r="63535" ht="12.75" customHeight="1"/>
    <row r="63536" ht="12.75" customHeight="1"/>
    <row r="63537" ht="12.75" customHeight="1"/>
    <row r="63538" ht="12.75" customHeight="1"/>
    <row r="63539" ht="12.75" customHeight="1"/>
    <row r="63540" ht="12.75" customHeight="1"/>
    <row r="63541" ht="12.75" customHeight="1"/>
    <row r="63542" ht="12.75" customHeight="1"/>
    <row r="63543" ht="12.75" customHeight="1"/>
    <row r="63544" ht="12.75" customHeight="1"/>
    <row r="63545" ht="12.75" customHeight="1"/>
    <row r="63546" ht="12.75" customHeight="1"/>
    <row r="63547" ht="12.75" customHeight="1"/>
    <row r="63548" ht="12.75" customHeight="1"/>
    <row r="63549" ht="12.75" customHeight="1"/>
    <row r="63550" ht="12.75" customHeight="1"/>
    <row r="63551" ht="12.75" customHeight="1"/>
    <row r="63552" ht="12.75" customHeight="1"/>
    <row r="63553" ht="12.75" customHeight="1"/>
    <row r="63554" ht="12.75" customHeight="1"/>
    <row r="63555" ht="12.75" customHeight="1"/>
    <row r="63556" ht="12.75" customHeight="1"/>
    <row r="63557" ht="12.75" customHeight="1"/>
    <row r="63558" ht="12.75" customHeight="1"/>
    <row r="63559" ht="12.75" customHeight="1"/>
    <row r="63560" ht="12.75" customHeight="1"/>
    <row r="63561" ht="12.75" customHeight="1"/>
    <row r="63562" ht="12.75" customHeight="1"/>
    <row r="63563" ht="12.75" customHeight="1"/>
    <row r="63564" ht="12.75" customHeight="1"/>
    <row r="63565" ht="12.75" customHeight="1"/>
    <row r="63566" ht="12.75" customHeight="1"/>
    <row r="63567" ht="12.75" customHeight="1"/>
    <row r="63568" ht="12.75" customHeight="1"/>
    <row r="63569" ht="12.75" customHeight="1"/>
    <row r="63570" ht="12.75" customHeight="1"/>
    <row r="63571" ht="12.75" customHeight="1"/>
    <row r="63572" ht="12.75" customHeight="1"/>
    <row r="63573" ht="12.75" customHeight="1"/>
    <row r="63574" ht="12.75" customHeight="1"/>
    <row r="63575" ht="12.75" customHeight="1"/>
    <row r="63576" ht="12.75" customHeight="1"/>
    <row r="63577" ht="12.75" customHeight="1"/>
    <row r="63578" ht="12.75" customHeight="1"/>
    <row r="63579" ht="12.75" customHeight="1"/>
    <row r="63580" ht="12.75" customHeight="1"/>
    <row r="63581" ht="12.75" customHeight="1"/>
    <row r="63582" ht="12.75" customHeight="1"/>
    <row r="63583" ht="12.75" customHeight="1"/>
    <row r="63584" ht="12.75" customHeight="1"/>
    <row r="63585" ht="12.75" customHeight="1"/>
    <row r="63586" ht="12.75" customHeight="1"/>
    <row r="63587" ht="12.75" customHeight="1"/>
    <row r="63588" ht="12.75" customHeight="1"/>
    <row r="63589" ht="12.75" customHeight="1"/>
    <row r="63590" ht="12.75" customHeight="1"/>
    <row r="63591" ht="12.75" customHeight="1"/>
    <row r="63592" ht="12.75" customHeight="1"/>
    <row r="63593" ht="12.75" customHeight="1"/>
    <row r="63594" ht="12.75" customHeight="1"/>
    <row r="63595" ht="12.75" customHeight="1"/>
    <row r="63596" ht="12.75" customHeight="1"/>
    <row r="63597" ht="12.75" customHeight="1"/>
    <row r="63598" ht="12.75" customHeight="1"/>
    <row r="63599" ht="12.75" customHeight="1"/>
    <row r="63600" ht="12.75" customHeight="1"/>
    <row r="63601" ht="12.75" customHeight="1"/>
    <row r="63602" ht="12.75" customHeight="1"/>
    <row r="63603" ht="12.75" customHeight="1"/>
    <row r="63604" ht="12.75" customHeight="1"/>
    <row r="63605" ht="12.75" customHeight="1"/>
    <row r="63606" ht="12.75" customHeight="1"/>
    <row r="63607" ht="12.75" customHeight="1"/>
    <row r="63608" ht="12.75" customHeight="1"/>
    <row r="63609" ht="12.75" customHeight="1"/>
    <row r="63610" ht="12.75" customHeight="1"/>
    <row r="63611" ht="12.75" customHeight="1"/>
    <row r="63612" ht="12.75" customHeight="1"/>
    <row r="63613" ht="12.75" customHeight="1"/>
    <row r="63614" ht="12.75" customHeight="1"/>
    <row r="63615" ht="12.75" customHeight="1"/>
    <row r="63616" ht="12.75" customHeight="1"/>
    <row r="63617" ht="12.75" customHeight="1"/>
    <row r="63618" ht="12.75" customHeight="1"/>
    <row r="63619" ht="12.75" customHeight="1"/>
    <row r="63620" ht="12.75" customHeight="1"/>
    <row r="63621" ht="12.75" customHeight="1"/>
    <row r="63622" ht="12.75" customHeight="1"/>
    <row r="63623" ht="12.75" customHeight="1"/>
    <row r="63624" ht="12.75" customHeight="1"/>
    <row r="63625" ht="12.75" customHeight="1"/>
    <row r="63626" ht="12.75" customHeight="1"/>
    <row r="63627" ht="12.75" customHeight="1"/>
    <row r="63628" ht="12.75" customHeight="1"/>
    <row r="63629" ht="12.75" customHeight="1"/>
    <row r="63630" ht="12.75" customHeight="1"/>
    <row r="63631" ht="12.75" customHeight="1"/>
    <row r="63632" ht="12.75" customHeight="1"/>
    <row r="63633" ht="12.75" customHeight="1"/>
    <row r="63634" ht="12.75" customHeight="1"/>
    <row r="63635" ht="12.75" customHeight="1"/>
    <row r="63636" ht="12.75" customHeight="1"/>
    <row r="63637" ht="12.75" customHeight="1"/>
    <row r="63638" ht="12.75" customHeight="1"/>
    <row r="63639" ht="12.75" customHeight="1"/>
    <row r="63640" ht="12.75" customHeight="1"/>
    <row r="63641" ht="12.75" customHeight="1"/>
    <row r="63642" ht="12.75" customHeight="1"/>
    <row r="63643" ht="12.75" customHeight="1"/>
    <row r="63644" ht="12.75" customHeight="1"/>
    <row r="63645" ht="12.75" customHeight="1"/>
    <row r="63646" ht="12.75" customHeight="1"/>
    <row r="63647" ht="12.75" customHeight="1"/>
    <row r="63648" ht="12.75" customHeight="1"/>
    <row r="63649" ht="12.75" customHeight="1"/>
    <row r="63650" ht="12.75" customHeight="1"/>
    <row r="63651" ht="12.75" customHeight="1"/>
    <row r="63652" ht="12.75" customHeight="1"/>
    <row r="63653" ht="12.75" customHeight="1"/>
    <row r="63654" ht="12.75" customHeight="1"/>
    <row r="63655" ht="12.75" customHeight="1"/>
    <row r="63656" ht="12.75" customHeight="1"/>
    <row r="63657" ht="12.75" customHeight="1"/>
    <row r="63658" ht="12.75" customHeight="1"/>
    <row r="63659" ht="12.75" customHeight="1"/>
    <row r="63660" ht="12.75" customHeight="1"/>
    <row r="63661" ht="12.75" customHeight="1"/>
    <row r="63662" ht="12.75" customHeight="1"/>
    <row r="63663" ht="12.75" customHeight="1"/>
    <row r="63664" ht="12.75" customHeight="1"/>
    <row r="63665" ht="12.75" customHeight="1"/>
    <row r="63666" ht="12.75" customHeight="1"/>
    <row r="63667" ht="12.75" customHeight="1"/>
    <row r="63668" ht="12.75" customHeight="1"/>
    <row r="63669" ht="12.75" customHeight="1"/>
    <row r="63670" ht="12.75" customHeight="1"/>
    <row r="63671" ht="12.75" customHeight="1"/>
    <row r="63672" ht="12.75" customHeight="1"/>
    <row r="63673" ht="12.75" customHeight="1"/>
    <row r="63674" ht="12.75" customHeight="1"/>
    <row r="63675" ht="12.75" customHeight="1"/>
    <row r="63676" ht="12.75" customHeight="1"/>
    <row r="63677" ht="12.75" customHeight="1"/>
    <row r="63678" ht="12.75" customHeight="1"/>
    <row r="63679" ht="12.75" customHeight="1"/>
    <row r="63680" ht="12.75" customHeight="1"/>
    <row r="63681" ht="12.75" customHeight="1"/>
    <row r="63682" ht="12.75" customHeight="1"/>
    <row r="63683" ht="12.75" customHeight="1"/>
    <row r="63684" ht="12.75" customHeight="1"/>
  </sheetData>
  <mergeCells count="20">
    <mergeCell ref="A2:M2"/>
    <mergeCell ref="A27:A28"/>
    <mergeCell ref="A32:A33"/>
    <mergeCell ref="A35:A36"/>
    <mergeCell ref="A43:A45"/>
    <mergeCell ref="A47:A55"/>
    <mergeCell ref="A73:A77"/>
    <mergeCell ref="A83:A86"/>
    <mergeCell ref="B96:B98"/>
    <mergeCell ref="B128:B129"/>
    <mergeCell ref="A131:A133"/>
    <mergeCell ref="A137:A145"/>
    <mergeCell ref="A147:A149"/>
    <mergeCell ref="A152:A155"/>
    <mergeCell ref="A157:A162"/>
    <mergeCell ref="A192:A194"/>
    <mergeCell ref="A209:A212"/>
    <mergeCell ref="A216:A217"/>
    <mergeCell ref="A236:A238"/>
    <mergeCell ref="A245:A249"/>
  </mergeCells>
  <printOptions horizontalCentered="1" verticalCentered="1"/>
  <pageMargins left="0.25" right="0.25" top="0.75" bottom="0.75" header="0.3" footer="0.3"/>
  <pageSetup paperSize="9" scale="46"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4FC268-59C0-40B6-8C44-E79D95240CA9}">
  <sheetPr>
    <pageSetUpPr fitToPage="1"/>
  </sheetPr>
  <dimension ref="A1:IW63684"/>
  <sheetViews>
    <sheetView tabSelected="1" topLeftCell="A303" zoomScale="71" zoomScaleNormal="71" workbookViewId="0">
      <selection activeCell="D303" sqref="D303"/>
    </sheetView>
  </sheetViews>
  <sheetFormatPr defaultColWidth="9.42578125" defaultRowHeight="18" customHeight="1"/>
  <cols>
    <col min="1" max="1" width="7.5703125" style="80" customWidth="1"/>
    <col min="2" max="2" width="3.7109375" style="81" customWidth="1"/>
    <col min="3" max="3" width="121.7109375" style="86" customWidth="1"/>
    <col min="4" max="4" width="18.85546875" style="82" customWidth="1"/>
    <col min="5" max="6" width="17.7109375" style="82" customWidth="1"/>
    <col min="7" max="7" width="26.5703125" style="83" customWidth="1"/>
    <col min="8" max="10" width="19" style="84" customWidth="1"/>
    <col min="11" max="11" width="15.140625" customWidth="1"/>
    <col min="12" max="12" width="16" style="85" customWidth="1"/>
    <col min="13" max="13" width="22.42578125" customWidth="1"/>
  </cols>
  <sheetData>
    <row r="1" spans="1:13" ht="60.75">
      <c r="A1" s="2" t="s">
        <v>0</v>
      </c>
      <c r="B1" s="65"/>
      <c r="C1" s="6" t="s">
        <v>1</v>
      </c>
      <c r="D1" s="15"/>
      <c r="E1" s="15"/>
      <c r="F1" s="15"/>
      <c r="G1" s="14"/>
      <c r="H1" s="33"/>
      <c r="I1" s="33"/>
      <c r="J1" s="33"/>
      <c r="K1" s="1"/>
      <c r="L1" s="5"/>
      <c r="M1" s="1"/>
    </row>
    <row r="2" spans="1:13" ht="18" customHeight="1">
      <c r="A2" s="89" t="s">
        <v>2</v>
      </c>
      <c r="B2" s="89"/>
      <c r="C2" s="89"/>
      <c r="D2" s="89"/>
      <c r="E2" s="89"/>
      <c r="F2" s="89"/>
      <c r="G2" s="89"/>
      <c r="H2" s="89"/>
      <c r="I2" s="89"/>
      <c r="J2" s="89"/>
      <c r="K2" s="89"/>
      <c r="L2" s="89"/>
      <c r="M2" s="89"/>
    </row>
    <row r="3" spans="1:13" ht="96.75" customHeight="1">
      <c r="A3" s="2" t="s">
        <v>3</v>
      </c>
      <c r="B3" s="63"/>
      <c r="C3" s="64" t="s">
        <v>4</v>
      </c>
      <c r="D3" s="7" t="s">
        <v>5</v>
      </c>
      <c r="E3" s="7" t="s">
        <v>6</v>
      </c>
      <c r="F3" s="7" t="s">
        <v>7</v>
      </c>
      <c r="G3" s="8" t="s">
        <v>8</v>
      </c>
      <c r="H3" s="58" t="s">
        <v>9</v>
      </c>
      <c r="I3" s="58" t="s">
        <v>10</v>
      </c>
      <c r="J3" s="58" t="s">
        <v>11</v>
      </c>
      <c r="K3" s="9" t="s">
        <v>12</v>
      </c>
      <c r="L3" s="9" t="s">
        <v>13</v>
      </c>
      <c r="M3" s="9" t="s">
        <v>14</v>
      </c>
    </row>
    <row r="4" spans="1:13">
      <c r="A4" s="2"/>
      <c r="B4" s="65"/>
      <c r="C4" s="13"/>
      <c r="D4" s="15"/>
      <c r="E4" s="15"/>
      <c r="F4" s="15"/>
      <c r="G4" s="14"/>
      <c r="H4" s="33"/>
      <c r="I4" s="33"/>
      <c r="J4" s="33"/>
      <c r="K4" s="1"/>
      <c r="L4" s="10"/>
      <c r="M4" s="1"/>
    </row>
    <row r="5" spans="1:13" ht="30" customHeight="1">
      <c r="A5" s="2">
        <v>1</v>
      </c>
      <c r="B5" s="65"/>
      <c r="C5" s="11" t="s">
        <v>15</v>
      </c>
      <c r="D5" s="15"/>
      <c r="E5" s="15"/>
      <c r="F5" s="15"/>
      <c r="G5" s="14"/>
      <c r="H5" s="33">
        <f>D6*G6+D7+G7</f>
        <v>53035</v>
      </c>
      <c r="I5" s="33">
        <f>H5*2</f>
        <v>106070</v>
      </c>
      <c r="J5" s="33">
        <f>H5*3</f>
        <v>159105</v>
      </c>
      <c r="K5" s="9" t="s">
        <v>16</v>
      </c>
      <c r="L5" s="10">
        <v>501010311</v>
      </c>
      <c r="M5" s="12" t="s">
        <v>17</v>
      </c>
    </row>
    <row r="6" spans="1:13" ht="74.25" customHeight="1">
      <c r="A6" s="2"/>
      <c r="B6" s="65"/>
      <c r="C6" s="13" t="s">
        <v>18</v>
      </c>
      <c r="D6" s="15">
        <v>150</v>
      </c>
      <c r="E6" s="15">
        <f>D6*2</f>
        <v>300</v>
      </c>
      <c r="F6" s="15">
        <f>D6*3</f>
        <v>450</v>
      </c>
      <c r="G6" s="14">
        <v>350</v>
      </c>
      <c r="H6" s="33"/>
      <c r="I6" s="33"/>
      <c r="J6" s="33"/>
      <c r="K6" s="1"/>
      <c r="L6" s="10"/>
      <c r="M6" s="1"/>
    </row>
    <row r="7" spans="1:13" ht="26.25" customHeight="1">
      <c r="A7" s="2"/>
      <c r="B7" s="65"/>
      <c r="C7" s="17" t="s">
        <v>19</v>
      </c>
      <c r="D7" s="15">
        <v>500</v>
      </c>
      <c r="E7" s="15">
        <f>D7*2</f>
        <v>1000</v>
      </c>
      <c r="F7" s="15">
        <f>D7*3</f>
        <v>1500</v>
      </c>
      <c r="G7" s="14">
        <v>35</v>
      </c>
      <c r="H7" s="33"/>
      <c r="I7" s="33"/>
      <c r="J7" s="33"/>
      <c r="K7" s="1"/>
      <c r="L7" s="10"/>
      <c r="M7" s="1"/>
    </row>
    <row r="8" spans="1:13" ht="29.25" customHeight="1">
      <c r="A8" s="2">
        <v>2</v>
      </c>
      <c r="B8" s="65"/>
      <c r="C8" s="11" t="s">
        <v>20</v>
      </c>
      <c r="D8" s="15"/>
      <c r="E8" s="15"/>
      <c r="F8" s="15"/>
      <c r="G8" s="14"/>
      <c r="H8" s="33">
        <f>D9*G9+D10*G10+D11*G11+D12*G12</f>
        <v>15085</v>
      </c>
      <c r="I8" s="33">
        <f>H8*2</f>
        <v>30170</v>
      </c>
      <c r="J8" s="33">
        <f>H8*3</f>
        <v>45255</v>
      </c>
      <c r="K8" s="9" t="s">
        <v>16</v>
      </c>
      <c r="L8" s="10">
        <v>501010311</v>
      </c>
      <c r="M8" s="12" t="s">
        <v>17</v>
      </c>
    </row>
    <row r="9" spans="1:13" ht="28.5" customHeight="1">
      <c r="A9" s="2"/>
      <c r="B9" s="65"/>
      <c r="C9" s="17" t="s">
        <v>21</v>
      </c>
      <c r="D9" s="15">
        <v>70</v>
      </c>
      <c r="E9" s="15">
        <f>D9*2</f>
        <v>140</v>
      </c>
      <c r="F9" s="15">
        <f>D9*3</f>
        <v>210</v>
      </c>
      <c r="G9" s="14">
        <v>130</v>
      </c>
      <c r="H9" s="33"/>
      <c r="I9" s="33"/>
      <c r="J9" s="33"/>
      <c r="K9" s="1"/>
      <c r="L9" s="10"/>
      <c r="M9" s="1"/>
    </row>
    <row r="10" spans="1:13" ht="28.5" customHeight="1">
      <c r="A10" s="2"/>
      <c r="B10" s="65"/>
      <c r="C10" s="16" t="s">
        <v>22</v>
      </c>
      <c r="D10" s="15">
        <v>210</v>
      </c>
      <c r="E10" s="15">
        <f>D10*2</f>
        <v>420</v>
      </c>
      <c r="F10" s="15">
        <f>D10*3</f>
        <v>630</v>
      </c>
      <c r="G10" s="14">
        <v>12</v>
      </c>
      <c r="H10" s="33"/>
      <c r="I10" s="33"/>
      <c r="J10" s="33"/>
      <c r="K10" s="1"/>
      <c r="L10" s="10"/>
      <c r="M10" s="1"/>
    </row>
    <row r="11" spans="1:13" ht="28.5" customHeight="1">
      <c r="A11" s="2"/>
      <c r="B11" s="65"/>
      <c r="C11" s="16" t="s">
        <v>23</v>
      </c>
      <c r="D11" s="15">
        <v>30</v>
      </c>
      <c r="E11" s="15">
        <f>D11*2</f>
        <v>60</v>
      </c>
      <c r="F11" s="15">
        <f>D11*3</f>
        <v>90</v>
      </c>
      <c r="G11" s="14">
        <v>1.5</v>
      </c>
      <c r="H11" s="33"/>
      <c r="I11" s="33"/>
      <c r="J11" s="33"/>
      <c r="K11" s="1"/>
      <c r="L11" s="10"/>
      <c r="M11" s="1"/>
    </row>
    <row r="12" spans="1:13" ht="28.5" customHeight="1">
      <c r="A12" s="2"/>
      <c r="B12" s="65"/>
      <c r="C12" s="17" t="s">
        <v>24</v>
      </c>
      <c r="D12" s="15">
        <v>380</v>
      </c>
      <c r="E12" s="15">
        <f>D12*2</f>
        <v>760</v>
      </c>
      <c r="F12" s="15">
        <f>D12*3</f>
        <v>1140</v>
      </c>
      <c r="G12" s="14">
        <v>9</v>
      </c>
      <c r="H12" s="33"/>
      <c r="I12" s="33"/>
      <c r="J12" s="33"/>
      <c r="K12" s="1"/>
      <c r="L12" s="10"/>
      <c r="M12" s="1"/>
    </row>
    <row r="13" spans="1:13" ht="33" customHeight="1">
      <c r="A13" s="2">
        <v>3</v>
      </c>
      <c r="B13" s="65"/>
      <c r="C13" s="20" t="s">
        <v>25</v>
      </c>
      <c r="D13" s="23"/>
      <c r="E13" s="15"/>
      <c r="F13" s="15"/>
      <c r="G13" s="24"/>
      <c r="H13" s="33">
        <f>D14*G14+D15*G15+D16*G16+D17*G17</f>
        <v>29900</v>
      </c>
      <c r="I13" s="33">
        <f>H13*2</f>
        <v>59800</v>
      </c>
      <c r="J13" s="33">
        <f>H13*3</f>
        <v>89700</v>
      </c>
      <c r="K13" s="21" t="s">
        <v>26</v>
      </c>
      <c r="L13" s="10">
        <v>501010311</v>
      </c>
      <c r="M13" s="12" t="s">
        <v>17</v>
      </c>
    </row>
    <row r="14" spans="1:13" ht="63.75" customHeight="1">
      <c r="A14" s="18"/>
      <c r="B14" s="65"/>
      <c r="C14" s="17" t="s">
        <v>27</v>
      </c>
      <c r="D14" s="23">
        <v>1800</v>
      </c>
      <c r="E14" s="15">
        <f>D14*2</f>
        <v>3600</v>
      </c>
      <c r="F14" s="15">
        <f>D14*3</f>
        <v>5400</v>
      </c>
      <c r="G14" s="24">
        <v>7</v>
      </c>
      <c r="H14" s="33"/>
      <c r="I14" s="33"/>
      <c r="J14" s="33"/>
      <c r="K14" s="19"/>
      <c r="L14" s="10"/>
      <c r="M14" s="1"/>
    </row>
    <row r="15" spans="1:13" ht="63.75" customHeight="1">
      <c r="A15" s="18"/>
      <c r="B15" s="65"/>
      <c r="C15" s="17" t="s">
        <v>28</v>
      </c>
      <c r="D15" s="23">
        <v>1500</v>
      </c>
      <c r="E15" s="15">
        <f>D15*2</f>
        <v>3000</v>
      </c>
      <c r="F15" s="15">
        <f>D15*3</f>
        <v>4500</v>
      </c>
      <c r="G15" s="24">
        <v>5</v>
      </c>
      <c r="H15" s="33"/>
      <c r="I15" s="33"/>
      <c r="J15" s="33"/>
      <c r="K15" s="19"/>
      <c r="L15" s="10"/>
      <c r="M15" s="1"/>
    </row>
    <row r="16" spans="1:13" ht="48" customHeight="1">
      <c r="A16" s="18"/>
      <c r="B16" s="65"/>
      <c r="C16" s="17" t="s">
        <v>29</v>
      </c>
      <c r="D16" s="23">
        <v>1500</v>
      </c>
      <c r="E16" s="15">
        <f>D16*2</f>
        <v>3000</v>
      </c>
      <c r="F16" s="15">
        <f>D16*3</f>
        <v>4500</v>
      </c>
      <c r="G16" s="24">
        <v>6</v>
      </c>
      <c r="H16" s="33"/>
      <c r="I16" s="33"/>
      <c r="J16" s="33"/>
      <c r="K16" s="19"/>
      <c r="L16" s="10"/>
      <c r="M16" s="1"/>
    </row>
    <row r="17" spans="1:13" ht="30.75" customHeight="1">
      <c r="A17" s="18"/>
      <c r="B17" s="65"/>
      <c r="C17" s="17" t="s">
        <v>30</v>
      </c>
      <c r="D17" s="23">
        <v>200</v>
      </c>
      <c r="E17" s="15">
        <f>D17*2</f>
        <v>400</v>
      </c>
      <c r="F17" s="15">
        <f>D17*3</f>
        <v>600</v>
      </c>
      <c r="G17" s="24">
        <v>4</v>
      </c>
      <c r="H17" s="33"/>
      <c r="I17" s="33"/>
      <c r="J17" s="33"/>
      <c r="K17" s="19"/>
      <c r="L17" s="10"/>
      <c r="M17" s="1"/>
    </row>
    <row r="18" spans="1:13" ht="24.75" customHeight="1">
      <c r="A18" s="2">
        <v>4</v>
      </c>
      <c r="B18" s="1"/>
      <c r="C18" s="20" t="s">
        <v>31</v>
      </c>
      <c r="D18" s="15"/>
      <c r="E18" s="15"/>
      <c r="F18" s="15"/>
      <c r="G18" s="14"/>
      <c r="H18" s="33">
        <f>D19*G19</f>
        <v>30000</v>
      </c>
      <c r="I18" s="33">
        <f>H18*2</f>
        <v>60000</v>
      </c>
      <c r="J18" s="33">
        <f>H18*3</f>
        <v>90000</v>
      </c>
      <c r="K18" s="9" t="s">
        <v>32</v>
      </c>
      <c r="L18" s="10">
        <v>501010311</v>
      </c>
      <c r="M18" s="12" t="s">
        <v>17</v>
      </c>
    </row>
    <row r="19" spans="1:13" ht="38.25">
      <c r="A19" s="2"/>
      <c r="B19" s="65"/>
      <c r="C19" s="17" t="s">
        <v>33</v>
      </c>
      <c r="D19" s="15">
        <v>300</v>
      </c>
      <c r="E19" s="15">
        <f>D19*2</f>
        <v>600</v>
      </c>
      <c r="F19" s="15">
        <f>D19*3</f>
        <v>900</v>
      </c>
      <c r="G19" s="14">
        <v>100</v>
      </c>
      <c r="H19" s="33"/>
      <c r="I19" s="33"/>
      <c r="J19" s="33"/>
      <c r="K19" s="1"/>
      <c r="L19" s="10"/>
      <c r="M19" s="1"/>
    </row>
    <row r="20" spans="1:13">
      <c r="A20" s="2">
        <v>5</v>
      </c>
      <c r="B20" s="65"/>
      <c r="C20" s="20" t="s">
        <v>34</v>
      </c>
      <c r="D20" s="15"/>
      <c r="E20" s="15"/>
      <c r="F20" s="15"/>
      <c r="G20" s="14"/>
      <c r="H20" s="33">
        <f>D21*G21</f>
        <v>33000</v>
      </c>
      <c r="I20" s="33">
        <f>H20*2</f>
        <v>66000</v>
      </c>
      <c r="J20" s="33">
        <f>H20*3</f>
        <v>99000</v>
      </c>
      <c r="K20" s="9" t="s">
        <v>32</v>
      </c>
      <c r="L20" s="10">
        <v>501010311</v>
      </c>
      <c r="M20" s="12" t="s">
        <v>17</v>
      </c>
    </row>
    <row r="21" spans="1:13" ht="63.75" customHeight="1">
      <c r="A21" s="2"/>
      <c r="B21" s="65"/>
      <c r="C21" s="17" t="s">
        <v>35</v>
      </c>
      <c r="D21" s="15">
        <v>300</v>
      </c>
      <c r="E21" s="15">
        <f>D21*2</f>
        <v>600</v>
      </c>
      <c r="F21" s="15">
        <f>D21*3</f>
        <v>900</v>
      </c>
      <c r="G21" s="14">
        <v>110</v>
      </c>
      <c r="H21" s="33"/>
      <c r="I21" s="33"/>
      <c r="J21" s="33"/>
      <c r="K21" s="1"/>
      <c r="L21" s="10"/>
      <c r="M21" s="1"/>
    </row>
    <row r="22" spans="1:13">
      <c r="A22" s="2">
        <v>6</v>
      </c>
      <c r="B22" s="67"/>
      <c r="C22" s="20" t="s">
        <v>36</v>
      </c>
      <c r="D22" s="15"/>
      <c r="E22" s="15"/>
      <c r="F22" s="15"/>
      <c r="G22" s="14"/>
      <c r="H22" s="33">
        <f>D23*G23</f>
        <v>600</v>
      </c>
      <c r="I22" s="33">
        <f>H22*2</f>
        <v>1200</v>
      </c>
      <c r="J22" s="33">
        <f>H22*3</f>
        <v>1800</v>
      </c>
      <c r="K22" s="9" t="s">
        <v>32</v>
      </c>
      <c r="L22" s="10">
        <v>501010311</v>
      </c>
      <c r="M22" s="12" t="s">
        <v>17</v>
      </c>
    </row>
    <row r="23" spans="1:13" ht="25.5">
      <c r="A23" s="2"/>
      <c r="B23" s="65"/>
      <c r="C23" s="17" t="s">
        <v>458</v>
      </c>
      <c r="D23" s="15">
        <v>100</v>
      </c>
      <c r="E23" s="15">
        <f>D23*2</f>
        <v>200</v>
      </c>
      <c r="F23" s="15">
        <f>D23*3</f>
        <v>300</v>
      </c>
      <c r="G23" s="14">
        <v>6</v>
      </c>
      <c r="H23" s="33"/>
      <c r="I23" s="33"/>
      <c r="J23" s="33"/>
      <c r="K23" s="1"/>
      <c r="L23" s="10"/>
      <c r="M23" s="1"/>
    </row>
    <row r="24" spans="1:13" ht="19.5" customHeight="1">
      <c r="A24" s="2">
        <v>7</v>
      </c>
      <c r="B24" s="1"/>
      <c r="C24" s="20" t="s">
        <v>37</v>
      </c>
      <c r="D24" s="7"/>
      <c r="E24" s="15"/>
      <c r="F24" s="15"/>
      <c r="G24" s="8"/>
      <c r="H24" s="33">
        <f>D25*G25</f>
        <v>7000</v>
      </c>
      <c r="I24" s="33">
        <f>H24*2</f>
        <v>14000</v>
      </c>
      <c r="J24" s="33">
        <f>H24*3</f>
        <v>21000</v>
      </c>
      <c r="K24" s="9" t="s">
        <v>32</v>
      </c>
      <c r="L24" s="10">
        <v>501010311</v>
      </c>
      <c r="M24" s="12" t="s">
        <v>17</v>
      </c>
    </row>
    <row r="25" spans="1:13" ht="60" customHeight="1">
      <c r="A25" s="2"/>
      <c r="B25" s="65"/>
      <c r="C25" s="17" t="s">
        <v>38</v>
      </c>
      <c r="D25" s="7">
        <v>400</v>
      </c>
      <c r="E25" s="15">
        <f>D25*2</f>
        <v>800</v>
      </c>
      <c r="F25" s="15">
        <f>D25*3</f>
        <v>1200</v>
      </c>
      <c r="G25" s="8">
        <v>17.5</v>
      </c>
      <c r="H25" s="58"/>
      <c r="I25" s="33"/>
      <c r="J25" s="33"/>
      <c r="K25" s="1"/>
      <c r="L25" s="10"/>
      <c r="M25" s="1"/>
    </row>
    <row r="26" spans="1:13" ht="22.5" customHeight="1">
      <c r="A26" s="2">
        <v>8</v>
      </c>
      <c r="B26" s="1"/>
      <c r="C26" s="20" t="s">
        <v>39</v>
      </c>
      <c r="D26" s="7"/>
      <c r="E26" s="15"/>
      <c r="F26" s="15"/>
      <c r="G26" s="8"/>
      <c r="H26" s="58">
        <f>D27*G27+D28*G28</f>
        <v>14000</v>
      </c>
      <c r="I26" s="33">
        <f>H26*2</f>
        <v>28000</v>
      </c>
      <c r="J26" s="33">
        <f>H26*3</f>
        <v>42000</v>
      </c>
      <c r="K26" s="9" t="s">
        <v>40</v>
      </c>
      <c r="L26" s="10">
        <v>501010311</v>
      </c>
      <c r="M26" s="12" t="s">
        <v>17</v>
      </c>
    </row>
    <row r="27" spans="1:13" ht="81" customHeight="1">
      <c r="A27" s="88"/>
      <c r="B27" s="65"/>
      <c r="C27" s="16" t="s">
        <v>41</v>
      </c>
      <c r="D27" s="7">
        <v>200</v>
      </c>
      <c r="E27" s="15">
        <f>D27*2</f>
        <v>400</v>
      </c>
      <c r="F27" s="15">
        <f>D27*3</f>
        <v>600</v>
      </c>
      <c r="G27" s="8">
        <v>40</v>
      </c>
      <c r="H27" s="33"/>
      <c r="I27" s="33"/>
      <c r="J27" s="33"/>
      <c r="K27" s="1"/>
      <c r="L27" s="10"/>
      <c r="M27" s="1"/>
    </row>
    <row r="28" spans="1:13" ht="80.25" customHeight="1">
      <c r="A28" s="88"/>
      <c r="B28" s="65"/>
      <c r="C28" s="16" t="s">
        <v>42</v>
      </c>
      <c r="D28" s="7">
        <v>100</v>
      </c>
      <c r="E28" s="15">
        <f>D28*2</f>
        <v>200</v>
      </c>
      <c r="F28" s="15">
        <f>D28*3</f>
        <v>300</v>
      </c>
      <c r="G28" s="8">
        <v>60</v>
      </c>
      <c r="H28" s="33"/>
      <c r="I28" s="33"/>
      <c r="J28" s="33"/>
      <c r="K28" s="1"/>
      <c r="L28" s="10"/>
      <c r="M28" s="1"/>
    </row>
    <row r="29" spans="1:13" ht="18.75" customHeight="1">
      <c r="A29" s="2">
        <v>9</v>
      </c>
      <c r="B29" s="1"/>
      <c r="C29" s="20" t="s">
        <v>43</v>
      </c>
      <c r="D29" s="7"/>
      <c r="E29" s="15"/>
      <c r="F29" s="15"/>
      <c r="G29" s="8"/>
      <c r="H29" s="33">
        <f>D30*G30</f>
        <v>11250</v>
      </c>
      <c r="I29" s="33">
        <f>H29*2</f>
        <v>22500</v>
      </c>
      <c r="J29" s="33">
        <f>H29*3</f>
        <v>33750</v>
      </c>
      <c r="K29" s="9" t="s">
        <v>40</v>
      </c>
      <c r="L29" s="10">
        <v>501010311</v>
      </c>
      <c r="M29" s="12" t="s">
        <v>17</v>
      </c>
    </row>
    <row r="30" spans="1:13" ht="39" customHeight="1">
      <c r="A30" s="2"/>
      <c r="B30" s="65"/>
      <c r="C30" s="17" t="s">
        <v>44</v>
      </c>
      <c r="D30" s="7">
        <v>300</v>
      </c>
      <c r="E30" s="15">
        <f>D30*2</f>
        <v>600</v>
      </c>
      <c r="F30" s="15">
        <f>D30*3</f>
        <v>900</v>
      </c>
      <c r="G30" s="8">
        <v>37.5</v>
      </c>
      <c r="H30" s="58"/>
      <c r="I30" s="33"/>
      <c r="J30" s="33"/>
      <c r="K30" s="1"/>
      <c r="L30" s="10"/>
      <c r="M30" s="1"/>
    </row>
    <row r="31" spans="1:13" ht="22.5" customHeight="1">
      <c r="A31" s="2">
        <v>10</v>
      </c>
      <c r="B31" s="1"/>
      <c r="C31" s="20" t="s">
        <v>45</v>
      </c>
      <c r="D31" s="7"/>
      <c r="E31" s="15"/>
      <c r="F31" s="15"/>
      <c r="G31" s="8"/>
      <c r="H31" s="58">
        <f>D32*G32+D33*G33</f>
        <v>2450</v>
      </c>
      <c r="I31" s="33">
        <f>H31*2</f>
        <v>4900</v>
      </c>
      <c r="J31" s="33">
        <f>H31*3</f>
        <v>7350</v>
      </c>
      <c r="K31" s="9" t="s">
        <v>32</v>
      </c>
      <c r="L31" s="10">
        <v>501010311</v>
      </c>
      <c r="M31" s="12" t="s">
        <v>17</v>
      </c>
    </row>
    <row r="32" spans="1:13" ht="27.75" customHeight="1">
      <c r="A32" s="88"/>
      <c r="B32" s="65"/>
      <c r="C32" s="48" t="s">
        <v>46</v>
      </c>
      <c r="D32" s="7">
        <v>50</v>
      </c>
      <c r="E32" s="15">
        <f>D32*2</f>
        <v>100</v>
      </c>
      <c r="F32" s="15">
        <f>D32*3</f>
        <v>150</v>
      </c>
      <c r="G32" s="8">
        <v>15</v>
      </c>
      <c r="H32" s="33"/>
      <c r="I32" s="33"/>
      <c r="J32" s="33"/>
      <c r="K32" s="68"/>
      <c r="L32" s="10"/>
      <c r="M32" s="1"/>
    </row>
    <row r="33" spans="1:13" ht="54" customHeight="1">
      <c r="A33" s="88"/>
      <c r="B33" s="65"/>
      <c r="C33" s="17" t="s">
        <v>47</v>
      </c>
      <c r="D33" s="7">
        <v>100</v>
      </c>
      <c r="E33" s="15">
        <f>D33*2</f>
        <v>200</v>
      </c>
      <c r="F33" s="15">
        <f>D33*3</f>
        <v>300</v>
      </c>
      <c r="G33" s="8">
        <v>17</v>
      </c>
      <c r="H33" s="33"/>
      <c r="I33" s="33"/>
      <c r="J33" s="33"/>
      <c r="K33" s="1"/>
      <c r="L33" s="10"/>
      <c r="M33" s="1"/>
    </row>
    <row r="34" spans="1:13" ht="18" customHeight="1">
      <c r="A34" s="2">
        <v>11</v>
      </c>
      <c r="B34" s="65"/>
      <c r="C34" s="20" t="s">
        <v>48</v>
      </c>
      <c r="D34" s="15"/>
      <c r="E34" s="15"/>
      <c r="F34" s="15"/>
      <c r="G34" s="14"/>
      <c r="H34" s="58">
        <f>D35*G35+D36*G36</f>
        <v>4000</v>
      </c>
      <c r="I34" s="33">
        <f>H34*2</f>
        <v>8000</v>
      </c>
      <c r="J34" s="33">
        <f>H34*3</f>
        <v>12000</v>
      </c>
      <c r="K34" s="9" t="s">
        <v>49</v>
      </c>
      <c r="L34" s="10">
        <v>501010311</v>
      </c>
      <c r="M34" s="12" t="s">
        <v>17</v>
      </c>
    </row>
    <row r="35" spans="1:13" ht="18" customHeight="1">
      <c r="A35" s="88"/>
      <c r="B35" s="65"/>
      <c r="C35" s="13" t="s">
        <v>50</v>
      </c>
      <c r="D35" s="7">
        <v>400</v>
      </c>
      <c r="E35" s="15">
        <f>D35*2</f>
        <v>800</v>
      </c>
      <c r="F35" s="15">
        <f>D35*3</f>
        <v>1200</v>
      </c>
      <c r="G35" s="8">
        <v>5</v>
      </c>
      <c r="H35" s="58"/>
      <c r="I35" s="33"/>
      <c r="J35" s="33"/>
      <c r="K35" s="22"/>
      <c r="L35" s="10"/>
      <c r="M35" s="1"/>
    </row>
    <row r="36" spans="1:13" ht="18" customHeight="1">
      <c r="A36" s="88"/>
      <c r="B36" s="65"/>
      <c r="C36" s="13" t="s">
        <v>51</v>
      </c>
      <c r="D36" s="7">
        <v>400</v>
      </c>
      <c r="E36" s="15">
        <f>D36*2</f>
        <v>800</v>
      </c>
      <c r="F36" s="15">
        <f>D36*3</f>
        <v>1200</v>
      </c>
      <c r="G36" s="8">
        <v>5</v>
      </c>
      <c r="H36" s="58"/>
      <c r="I36" s="33"/>
      <c r="J36" s="33"/>
      <c r="K36" s="22"/>
      <c r="L36" s="10"/>
      <c r="M36" s="1"/>
    </row>
    <row r="37" spans="1:13" ht="18" customHeight="1">
      <c r="A37" s="2">
        <v>12</v>
      </c>
      <c r="B37" s="65"/>
      <c r="C37" s="20" t="s">
        <v>52</v>
      </c>
      <c r="D37" s="7"/>
      <c r="E37" s="15"/>
      <c r="F37" s="15"/>
      <c r="G37" s="8"/>
      <c r="H37" s="33">
        <f>D38*G38</f>
        <v>17500</v>
      </c>
      <c r="I37" s="33">
        <f>H37*2</f>
        <v>35000</v>
      </c>
      <c r="J37" s="33">
        <f>H37*3</f>
        <v>52500</v>
      </c>
      <c r="K37" s="9" t="s">
        <v>49</v>
      </c>
      <c r="L37" s="10">
        <v>501010311</v>
      </c>
      <c r="M37" s="12" t="s">
        <v>17</v>
      </c>
    </row>
    <row r="38" spans="1:13" ht="18" customHeight="1">
      <c r="A38" s="2"/>
      <c r="B38" s="65"/>
      <c r="C38" s="13" t="s">
        <v>53</v>
      </c>
      <c r="D38" s="15">
        <v>70000</v>
      </c>
      <c r="E38" s="15">
        <f>D38*2</f>
        <v>140000</v>
      </c>
      <c r="F38" s="15">
        <f>D38*3</f>
        <v>210000</v>
      </c>
      <c r="G38" s="14">
        <v>0.25</v>
      </c>
      <c r="H38" s="33"/>
      <c r="I38" s="33"/>
      <c r="J38" s="33"/>
      <c r="K38" s="22"/>
      <c r="L38" s="10"/>
      <c r="M38" s="1"/>
    </row>
    <row r="39" spans="1:13" ht="18" customHeight="1">
      <c r="A39" s="2">
        <v>13</v>
      </c>
      <c r="B39" s="65"/>
      <c r="C39" s="20" t="s">
        <v>54</v>
      </c>
      <c r="D39" s="15"/>
      <c r="E39" s="15"/>
      <c r="F39" s="15"/>
      <c r="G39" s="14"/>
      <c r="H39" s="58">
        <f>D41*G41+D40*G40</f>
        <v>10912</v>
      </c>
      <c r="I39" s="33">
        <f>H39*2</f>
        <v>21824</v>
      </c>
      <c r="J39" s="33">
        <f>H39*3</f>
        <v>32736</v>
      </c>
      <c r="K39" s="21" t="s">
        <v>32</v>
      </c>
      <c r="L39" s="10">
        <v>501010311</v>
      </c>
      <c r="M39" s="12" t="s">
        <v>17</v>
      </c>
    </row>
    <row r="40" spans="1:13" ht="31.15" customHeight="1">
      <c r="A40" s="2"/>
      <c r="B40" s="65"/>
      <c r="C40" s="13" t="s">
        <v>433</v>
      </c>
      <c r="D40" s="7">
        <v>200</v>
      </c>
      <c r="E40" s="87">
        <f>D40*2</f>
        <v>400</v>
      </c>
      <c r="F40" s="87">
        <f>D40*3</f>
        <v>600</v>
      </c>
      <c r="G40" s="8">
        <v>27.28</v>
      </c>
      <c r="H40" s="33"/>
      <c r="I40" s="33"/>
      <c r="J40" s="33"/>
      <c r="K40" s="22"/>
      <c r="L40" s="10"/>
      <c r="M40" s="1"/>
    </row>
    <row r="41" spans="1:13" ht="31.15" customHeight="1">
      <c r="A41" s="2"/>
      <c r="B41" s="65"/>
      <c r="C41" s="13" t="s">
        <v>434</v>
      </c>
      <c r="D41" s="7">
        <v>200</v>
      </c>
      <c r="E41" s="87">
        <f>D41*2</f>
        <v>400</v>
      </c>
      <c r="F41" s="87">
        <f>D41*3</f>
        <v>600</v>
      </c>
      <c r="G41" s="8">
        <v>27.28</v>
      </c>
      <c r="H41" s="33"/>
      <c r="I41" s="33"/>
      <c r="J41" s="33"/>
      <c r="K41" s="22"/>
      <c r="L41" s="10"/>
      <c r="M41" s="1"/>
    </row>
    <row r="42" spans="1:13" ht="30.75" customHeight="1">
      <c r="A42" s="2">
        <v>14</v>
      </c>
      <c r="B42" s="1"/>
      <c r="C42" s="20" t="s">
        <v>55</v>
      </c>
      <c r="D42" s="23"/>
      <c r="E42" s="15"/>
      <c r="F42" s="15"/>
      <c r="G42" s="24"/>
      <c r="H42" s="59">
        <f>D43*G43+D44*G44+D45*G45</f>
        <v>35700</v>
      </c>
      <c r="I42" s="33">
        <f>H42*2</f>
        <v>71400</v>
      </c>
      <c r="J42" s="33">
        <f>H42*3</f>
        <v>107100</v>
      </c>
      <c r="K42" s="9" t="s">
        <v>56</v>
      </c>
      <c r="L42" s="10">
        <v>501010311</v>
      </c>
      <c r="M42" s="12" t="s">
        <v>17</v>
      </c>
    </row>
    <row r="43" spans="1:13" ht="51" customHeight="1">
      <c r="A43" s="88"/>
      <c r="B43" s="65"/>
      <c r="C43" s="17" t="s">
        <v>57</v>
      </c>
      <c r="D43" s="15">
        <v>600</v>
      </c>
      <c r="E43" s="15">
        <f>D43*2</f>
        <v>1200</v>
      </c>
      <c r="F43" s="15">
        <f>D43*3</f>
        <v>1800</v>
      </c>
      <c r="G43" s="14">
        <v>8.5</v>
      </c>
      <c r="H43" s="33"/>
      <c r="I43" s="33"/>
      <c r="J43" s="33"/>
      <c r="K43" s="22"/>
      <c r="L43" s="10"/>
      <c r="M43" s="1"/>
    </row>
    <row r="44" spans="1:13" ht="51" customHeight="1">
      <c r="A44" s="88"/>
      <c r="B44" s="65"/>
      <c r="C44" s="17" t="s">
        <v>58</v>
      </c>
      <c r="D44" s="15">
        <v>3000</v>
      </c>
      <c r="E44" s="15">
        <f>D44*2</f>
        <v>6000</v>
      </c>
      <c r="F44" s="15">
        <f>D44*3</f>
        <v>9000</v>
      </c>
      <c r="G44" s="14">
        <v>8.5</v>
      </c>
      <c r="H44" s="33"/>
      <c r="I44" s="33"/>
      <c r="J44" s="33"/>
      <c r="K44" s="22"/>
      <c r="L44" s="10"/>
      <c r="M44" s="1"/>
    </row>
    <row r="45" spans="1:13" ht="57" customHeight="1">
      <c r="A45" s="88"/>
      <c r="B45" s="65"/>
      <c r="C45" s="17" t="s">
        <v>59</v>
      </c>
      <c r="D45" s="15">
        <v>600</v>
      </c>
      <c r="E45" s="15">
        <f>D45*2</f>
        <v>1200</v>
      </c>
      <c r="F45" s="15">
        <f>D45*3</f>
        <v>1800</v>
      </c>
      <c r="G45" s="14">
        <v>8.5</v>
      </c>
      <c r="H45" s="33"/>
      <c r="I45" s="33"/>
      <c r="J45" s="33"/>
      <c r="K45" s="22"/>
      <c r="L45" s="10"/>
      <c r="M45" s="1"/>
    </row>
    <row r="46" spans="1:13" ht="31.5">
      <c r="A46" s="2">
        <v>15</v>
      </c>
      <c r="B46" s="1"/>
      <c r="C46" s="11" t="s">
        <v>435</v>
      </c>
      <c r="D46" s="15"/>
      <c r="E46" s="15"/>
      <c r="F46" s="15"/>
      <c r="G46" s="14"/>
      <c r="H46" s="33">
        <f>D47*G47+D48*G48+D49*G49+D50*G50+D51*G51+D52*G52+D53*G53+D54*G54+D55*G55</f>
        <v>93625</v>
      </c>
      <c r="I46" s="33">
        <f>H46*2</f>
        <v>187250</v>
      </c>
      <c r="J46" s="33">
        <f>H46*3</f>
        <v>280875</v>
      </c>
      <c r="K46" s="9" t="s">
        <v>56</v>
      </c>
      <c r="L46" s="10">
        <v>501010311</v>
      </c>
      <c r="M46" s="12" t="s">
        <v>17</v>
      </c>
    </row>
    <row r="47" spans="1:13" ht="18" customHeight="1">
      <c r="A47" s="88"/>
      <c r="B47" s="65"/>
      <c r="C47" s="3" t="s">
        <v>60</v>
      </c>
      <c r="D47" s="15">
        <v>20000</v>
      </c>
      <c r="E47" s="15">
        <f t="shared" ref="E47:E55" si="0">D47*2</f>
        <v>40000</v>
      </c>
      <c r="F47" s="15">
        <f t="shared" ref="F47:F55" si="1">D47*3</f>
        <v>60000</v>
      </c>
      <c r="G47" s="14">
        <v>2.6</v>
      </c>
      <c r="H47" s="33"/>
      <c r="I47" s="33"/>
      <c r="J47" s="33"/>
      <c r="K47" s="22"/>
      <c r="L47" s="10"/>
      <c r="M47" s="1"/>
    </row>
    <row r="48" spans="1:13" ht="18" customHeight="1">
      <c r="A48" s="88"/>
      <c r="B48" s="65"/>
      <c r="C48" s="3" t="s">
        <v>61</v>
      </c>
      <c r="D48" s="15">
        <v>300</v>
      </c>
      <c r="E48" s="15">
        <f t="shared" si="0"/>
        <v>600</v>
      </c>
      <c r="F48" s="15">
        <f t="shared" si="1"/>
        <v>900</v>
      </c>
      <c r="G48" s="14">
        <v>18</v>
      </c>
      <c r="H48" s="33"/>
      <c r="I48" s="33"/>
      <c r="J48" s="33"/>
      <c r="K48" s="22"/>
      <c r="L48" s="10"/>
      <c r="M48" s="1"/>
    </row>
    <row r="49" spans="1:13" ht="18" customHeight="1">
      <c r="A49" s="88"/>
      <c r="B49" s="65"/>
      <c r="C49" s="3" t="s">
        <v>62</v>
      </c>
      <c r="D49" s="15">
        <v>75</v>
      </c>
      <c r="E49" s="15">
        <f t="shared" si="0"/>
        <v>150</v>
      </c>
      <c r="F49" s="15">
        <f t="shared" si="1"/>
        <v>225</v>
      </c>
      <c r="G49" s="14">
        <v>9</v>
      </c>
      <c r="H49" s="33"/>
      <c r="I49" s="33"/>
      <c r="J49" s="33"/>
      <c r="K49" s="22"/>
      <c r="L49" s="10"/>
      <c r="M49" s="1"/>
    </row>
    <row r="50" spans="1:13" ht="18" customHeight="1">
      <c r="A50" s="88"/>
      <c r="B50" s="65"/>
      <c r="C50" s="3" t="s">
        <v>63</v>
      </c>
      <c r="D50" s="15">
        <v>150</v>
      </c>
      <c r="E50" s="15">
        <f t="shared" si="0"/>
        <v>300</v>
      </c>
      <c r="F50" s="15">
        <f t="shared" si="1"/>
        <v>450</v>
      </c>
      <c r="G50" s="14">
        <v>10</v>
      </c>
      <c r="H50" s="33"/>
      <c r="I50" s="33"/>
      <c r="J50" s="33"/>
      <c r="K50" s="22"/>
      <c r="L50" s="10"/>
      <c r="M50" s="1"/>
    </row>
    <row r="51" spans="1:13" ht="18" customHeight="1">
      <c r="A51" s="88"/>
      <c r="B51" s="65"/>
      <c r="C51" s="13" t="s">
        <v>64</v>
      </c>
      <c r="D51" s="15">
        <v>7000</v>
      </c>
      <c r="E51" s="15">
        <f t="shared" si="0"/>
        <v>14000</v>
      </c>
      <c r="F51" s="15">
        <f t="shared" si="1"/>
        <v>21000</v>
      </c>
      <c r="G51" s="14">
        <v>2.1</v>
      </c>
      <c r="H51" s="33"/>
      <c r="I51" s="33"/>
      <c r="J51" s="33"/>
      <c r="K51" s="22"/>
      <c r="L51" s="10"/>
      <c r="M51" s="1"/>
    </row>
    <row r="52" spans="1:13" ht="36" customHeight="1">
      <c r="A52" s="88"/>
      <c r="B52" s="65"/>
      <c r="C52" s="13" t="s">
        <v>65</v>
      </c>
      <c r="D52" s="15">
        <v>1500</v>
      </c>
      <c r="E52" s="15">
        <f t="shared" si="0"/>
        <v>3000</v>
      </c>
      <c r="F52" s="15">
        <f t="shared" si="1"/>
        <v>4500</v>
      </c>
      <c r="G52" s="14">
        <v>6</v>
      </c>
      <c r="H52" s="33"/>
      <c r="I52" s="33"/>
      <c r="J52" s="33"/>
      <c r="K52" s="22"/>
      <c r="L52" s="10"/>
      <c r="M52" s="1"/>
    </row>
    <row r="53" spans="1:13" ht="18" customHeight="1">
      <c r="A53" s="88"/>
      <c r="B53" s="65"/>
      <c r="C53" s="13" t="s">
        <v>66</v>
      </c>
      <c r="D53" s="15">
        <v>1500</v>
      </c>
      <c r="E53" s="15">
        <f t="shared" si="0"/>
        <v>3000</v>
      </c>
      <c r="F53" s="15">
        <f t="shared" si="1"/>
        <v>4500</v>
      </c>
      <c r="G53" s="14">
        <v>2.5</v>
      </c>
      <c r="H53" s="33"/>
      <c r="I53" s="33"/>
      <c r="J53" s="33"/>
      <c r="K53" s="22"/>
      <c r="L53" s="10"/>
      <c r="M53" s="1"/>
    </row>
    <row r="54" spans="1:13" ht="18" customHeight="1">
      <c r="A54" s="88"/>
      <c r="B54" s="65"/>
      <c r="C54" s="13" t="s">
        <v>67</v>
      </c>
      <c r="D54" s="15">
        <v>30</v>
      </c>
      <c r="E54" s="15">
        <f t="shared" si="0"/>
        <v>60</v>
      </c>
      <c r="F54" s="15">
        <f t="shared" si="1"/>
        <v>90</v>
      </c>
      <c r="G54" s="14">
        <v>20</v>
      </c>
      <c r="H54" s="33"/>
      <c r="I54" s="33"/>
      <c r="J54" s="33"/>
      <c r="K54" s="22"/>
      <c r="L54" s="10"/>
      <c r="M54" s="1"/>
    </row>
    <row r="55" spans="1:13" ht="32.25" customHeight="1">
      <c r="A55" s="88"/>
      <c r="B55" s="65"/>
      <c r="C55" s="13" t="s">
        <v>68</v>
      </c>
      <c r="D55" s="15">
        <v>1000</v>
      </c>
      <c r="E55" s="15">
        <f t="shared" si="0"/>
        <v>2000</v>
      </c>
      <c r="F55" s="15">
        <f t="shared" si="1"/>
        <v>3000</v>
      </c>
      <c r="G55" s="14">
        <v>6</v>
      </c>
      <c r="H55" s="33"/>
      <c r="I55" s="33"/>
      <c r="J55" s="33"/>
      <c r="K55" s="22"/>
      <c r="L55" s="10"/>
      <c r="M55" s="1"/>
    </row>
    <row r="56" spans="1:13" ht="33" customHeight="1">
      <c r="A56" s="2">
        <v>16</v>
      </c>
      <c r="B56" s="65"/>
      <c r="C56" s="20" t="s">
        <v>69</v>
      </c>
      <c r="D56" s="15"/>
      <c r="E56" s="15"/>
      <c r="F56" s="15"/>
      <c r="G56" s="14"/>
      <c r="H56" s="33">
        <f>D57*G57+D58*G58</f>
        <v>7800</v>
      </c>
      <c r="I56" s="33">
        <f>H56*2</f>
        <v>15600</v>
      </c>
      <c r="J56" s="33">
        <f>H56*3</f>
        <v>23400</v>
      </c>
      <c r="K56" s="22" t="s">
        <v>70</v>
      </c>
      <c r="L56" s="10">
        <v>501010311</v>
      </c>
      <c r="M56" s="1" t="s">
        <v>17</v>
      </c>
    </row>
    <row r="57" spans="1:13">
      <c r="A57" s="1"/>
      <c r="B57" s="65"/>
      <c r="C57" s="13" t="s">
        <v>71</v>
      </c>
      <c r="D57" s="15">
        <v>5000</v>
      </c>
      <c r="E57" s="15">
        <f>D57*2</f>
        <v>10000</v>
      </c>
      <c r="F57" s="15">
        <f>D57*3</f>
        <v>15000</v>
      </c>
      <c r="G57" s="14">
        <v>1.5</v>
      </c>
      <c r="H57" s="33"/>
      <c r="I57" s="33"/>
      <c r="J57" s="33"/>
      <c r="K57" s="22"/>
      <c r="L57" s="10"/>
      <c r="M57" s="1"/>
    </row>
    <row r="58" spans="1:13">
      <c r="A58" s="1"/>
      <c r="B58" s="65"/>
      <c r="C58" s="13" t="s">
        <v>72</v>
      </c>
      <c r="D58" s="15">
        <v>200</v>
      </c>
      <c r="E58" s="15">
        <f>D58*2</f>
        <v>400</v>
      </c>
      <c r="F58" s="15">
        <f>D58*3</f>
        <v>600</v>
      </c>
      <c r="G58" s="14">
        <v>1.5</v>
      </c>
      <c r="H58" s="33"/>
      <c r="I58" s="33"/>
      <c r="J58" s="33"/>
      <c r="K58" s="22"/>
      <c r="L58" s="10"/>
      <c r="M58" s="1"/>
    </row>
    <row r="59" spans="1:13" ht="18" customHeight="1">
      <c r="A59" s="2">
        <v>17</v>
      </c>
      <c r="B59" s="1"/>
      <c r="C59" s="20" t="s">
        <v>73</v>
      </c>
      <c r="D59" s="15"/>
      <c r="E59" s="15"/>
      <c r="F59" s="15"/>
      <c r="G59" s="14"/>
      <c r="H59" s="33">
        <f>D60*G60</f>
        <v>2001</v>
      </c>
      <c r="I59" s="33">
        <f>H59*2</f>
        <v>4002</v>
      </c>
      <c r="J59" s="33">
        <f>H59*3</f>
        <v>6003</v>
      </c>
      <c r="K59" s="9" t="s">
        <v>74</v>
      </c>
      <c r="L59" s="10">
        <v>501010311</v>
      </c>
      <c r="M59" s="12" t="s">
        <v>17</v>
      </c>
    </row>
    <row r="60" spans="1:13" ht="56.25" customHeight="1">
      <c r="A60" s="2"/>
      <c r="B60" s="65"/>
      <c r="C60" s="13" t="s">
        <v>75</v>
      </c>
      <c r="D60" s="15">
        <v>150</v>
      </c>
      <c r="E60" s="15">
        <f>D60*2</f>
        <v>300</v>
      </c>
      <c r="F60" s="15">
        <f>D60*3</f>
        <v>450</v>
      </c>
      <c r="G60" s="14">
        <v>13.34</v>
      </c>
      <c r="H60" s="33"/>
      <c r="I60" s="33"/>
      <c r="J60" s="33"/>
      <c r="K60" s="22"/>
      <c r="L60" s="10"/>
      <c r="M60" s="1"/>
    </row>
    <row r="61" spans="1:13">
      <c r="A61" s="2">
        <v>18</v>
      </c>
      <c r="B61" s="65"/>
      <c r="C61" s="20" t="s">
        <v>76</v>
      </c>
      <c r="D61" s="15"/>
      <c r="E61" s="15"/>
      <c r="F61" s="15"/>
      <c r="G61" s="14"/>
      <c r="H61" s="33">
        <f>D62*G62</f>
        <v>22000</v>
      </c>
      <c r="I61" s="33">
        <f>H61*2</f>
        <v>44000</v>
      </c>
      <c r="J61" s="33">
        <f>H61*3</f>
        <v>66000</v>
      </c>
      <c r="K61" s="9" t="s">
        <v>77</v>
      </c>
      <c r="L61" s="10">
        <v>501010311</v>
      </c>
      <c r="M61" s="12" t="s">
        <v>17</v>
      </c>
    </row>
    <row r="62" spans="1:13" ht="46.5" customHeight="1">
      <c r="A62" s="2"/>
      <c r="B62" s="65"/>
      <c r="C62" s="17" t="s">
        <v>78</v>
      </c>
      <c r="D62" s="15">
        <v>550</v>
      </c>
      <c r="E62" s="15">
        <f>D62*2</f>
        <v>1100</v>
      </c>
      <c r="F62" s="15">
        <f>D62*3</f>
        <v>1650</v>
      </c>
      <c r="G62" s="14">
        <v>40</v>
      </c>
      <c r="H62" s="33"/>
      <c r="I62" s="33"/>
      <c r="J62" s="33"/>
      <c r="K62" s="22"/>
      <c r="L62" s="10"/>
      <c r="M62" s="1"/>
    </row>
    <row r="63" spans="1:13" ht="18" customHeight="1">
      <c r="A63" s="2">
        <v>19</v>
      </c>
      <c r="B63" s="1"/>
      <c r="C63" s="20" t="s">
        <v>79</v>
      </c>
      <c r="D63" s="15"/>
      <c r="E63" s="15"/>
      <c r="F63" s="15"/>
      <c r="G63" s="14"/>
      <c r="H63" s="33">
        <f>D64*G64</f>
        <v>10000</v>
      </c>
      <c r="I63" s="33">
        <f>H63*2</f>
        <v>20000</v>
      </c>
      <c r="J63" s="33">
        <f>H63*3</f>
        <v>30000</v>
      </c>
      <c r="K63" s="9" t="s">
        <v>77</v>
      </c>
      <c r="L63" s="10">
        <v>501010311</v>
      </c>
      <c r="M63" s="12" t="s">
        <v>17</v>
      </c>
    </row>
    <row r="64" spans="1:13" ht="54.75" customHeight="1">
      <c r="A64" s="2"/>
      <c r="B64" s="65"/>
      <c r="C64" s="17" t="s">
        <v>80</v>
      </c>
      <c r="D64" s="15">
        <v>100</v>
      </c>
      <c r="E64" s="15">
        <f>D64*2</f>
        <v>200</v>
      </c>
      <c r="F64" s="15">
        <f>D64*3</f>
        <v>300</v>
      </c>
      <c r="G64" s="14">
        <v>100</v>
      </c>
      <c r="H64" s="33"/>
      <c r="I64" s="33"/>
      <c r="J64" s="33"/>
      <c r="K64" s="22"/>
      <c r="L64" s="10"/>
      <c r="M64" s="1"/>
    </row>
    <row r="65" spans="1:13" ht="21" customHeight="1">
      <c r="A65" s="2">
        <v>20</v>
      </c>
      <c r="B65" s="1"/>
      <c r="C65" s="20" t="s">
        <v>81</v>
      </c>
      <c r="D65" s="23"/>
      <c r="E65" s="15"/>
      <c r="F65" s="15"/>
      <c r="G65" s="24"/>
      <c r="H65" s="59">
        <f>D66*G66+D67*G67+D68*G68+D69*G69+D70*G70</f>
        <v>32200</v>
      </c>
      <c r="I65" s="33">
        <f>H65*2</f>
        <v>64400</v>
      </c>
      <c r="J65" s="33">
        <f>H65*3</f>
        <v>96600</v>
      </c>
      <c r="K65" s="9" t="s">
        <v>77</v>
      </c>
      <c r="L65" s="10">
        <v>501010311</v>
      </c>
      <c r="M65" s="12" t="s">
        <v>17</v>
      </c>
    </row>
    <row r="66" spans="1:13" ht="60" customHeight="1">
      <c r="A66" s="2"/>
      <c r="B66" s="65"/>
      <c r="C66" s="17" t="s">
        <v>82</v>
      </c>
      <c r="D66" s="15">
        <v>8000</v>
      </c>
      <c r="E66" s="15">
        <f>D66*2</f>
        <v>16000</v>
      </c>
      <c r="F66" s="15">
        <f>D66*3</f>
        <v>24000</v>
      </c>
      <c r="G66" s="14">
        <v>3</v>
      </c>
      <c r="H66" s="33"/>
      <c r="I66" s="33"/>
      <c r="J66" s="33"/>
      <c r="K66" s="22"/>
      <c r="L66" s="10"/>
      <c r="M66" s="1"/>
    </row>
    <row r="67" spans="1:13" ht="73.5" customHeight="1">
      <c r="A67" s="2"/>
      <c r="B67" s="65"/>
      <c r="C67" s="16" t="s">
        <v>83</v>
      </c>
      <c r="D67" s="15">
        <v>1500</v>
      </c>
      <c r="E67" s="15">
        <f>D67*2</f>
        <v>3000</v>
      </c>
      <c r="F67" s="15">
        <f>D67*3</f>
        <v>4500</v>
      </c>
      <c r="G67" s="14">
        <v>3</v>
      </c>
      <c r="H67" s="33"/>
      <c r="I67" s="33"/>
      <c r="J67" s="33"/>
      <c r="K67" s="22"/>
      <c r="L67" s="10"/>
      <c r="M67" s="1"/>
    </row>
    <row r="68" spans="1:13" ht="39" customHeight="1">
      <c r="A68" s="18"/>
      <c r="B68" s="66"/>
      <c r="C68" s="16" t="s">
        <v>84</v>
      </c>
      <c r="D68" s="7">
        <v>2000</v>
      </c>
      <c r="E68" s="15">
        <f>D68*2</f>
        <v>4000</v>
      </c>
      <c r="F68" s="15">
        <f>D68*3</f>
        <v>6000</v>
      </c>
      <c r="G68" s="8">
        <v>1</v>
      </c>
      <c r="H68" s="33"/>
      <c r="I68" s="33"/>
      <c r="J68" s="33"/>
      <c r="K68" s="22"/>
      <c r="L68" s="10"/>
      <c r="M68" s="1"/>
    </row>
    <row r="69" spans="1:13" ht="40.5" customHeight="1">
      <c r="A69" s="18"/>
      <c r="B69" s="66"/>
      <c r="C69" s="16" t="s">
        <v>85</v>
      </c>
      <c r="D69" s="7">
        <v>200</v>
      </c>
      <c r="E69" s="15">
        <f>D69*2</f>
        <v>400</v>
      </c>
      <c r="F69" s="15">
        <f>D69*3</f>
        <v>600</v>
      </c>
      <c r="G69" s="8">
        <v>1</v>
      </c>
      <c r="H69" s="33"/>
      <c r="I69" s="33"/>
      <c r="J69" s="33"/>
      <c r="K69" s="22"/>
      <c r="L69" s="10"/>
      <c r="M69" s="1"/>
    </row>
    <row r="70" spans="1:13" ht="33.75" customHeight="1">
      <c r="A70" s="18"/>
      <c r="B70" s="66"/>
      <c r="C70" s="17" t="s">
        <v>86</v>
      </c>
      <c r="D70" s="7">
        <v>1500</v>
      </c>
      <c r="E70" s="15">
        <f>D70*2</f>
        <v>3000</v>
      </c>
      <c r="F70" s="15">
        <f>D70*3</f>
        <v>4500</v>
      </c>
      <c r="G70" s="8">
        <v>1</v>
      </c>
      <c r="H70" s="33"/>
      <c r="I70" s="33"/>
      <c r="J70" s="33"/>
      <c r="K70" s="22"/>
      <c r="L70" s="10"/>
      <c r="M70" s="1"/>
    </row>
    <row r="71" spans="1:13" ht="18" customHeight="1">
      <c r="A71" s="2">
        <v>21</v>
      </c>
      <c r="B71" s="1"/>
      <c r="C71" s="11" t="s">
        <v>87</v>
      </c>
      <c r="D71" s="15"/>
      <c r="E71" s="15"/>
      <c r="F71" s="15"/>
      <c r="G71" s="14"/>
      <c r="H71" s="33">
        <f>D72*G72+D73*G73+D74*G74+D75*G75+D76*G76+D77*G77</f>
        <v>3300</v>
      </c>
      <c r="I71" s="33">
        <f>H71*2</f>
        <v>6600</v>
      </c>
      <c r="J71" s="33">
        <f>H71*3</f>
        <v>9900</v>
      </c>
      <c r="K71" s="9" t="s">
        <v>88</v>
      </c>
      <c r="L71" s="10">
        <v>501010311</v>
      </c>
      <c r="M71" s="12" t="s">
        <v>17</v>
      </c>
    </row>
    <row r="72" spans="1:13" ht="18" customHeight="1">
      <c r="A72" s="2"/>
      <c r="B72" s="69"/>
      <c r="C72" s="17" t="s">
        <v>89</v>
      </c>
      <c r="D72" s="15">
        <v>10</v>
      </c>
      <c r="E72" s="15">
        <f t="shared" ref="E72:E77" si="2">D72*2</f>
        <v>20</v>
      </c>
      <c r="F72" s="15">
        <f t="shared" ref="F72:F77" si="3">D72*3</f>
        <v>30</v>
      </c>
      <c r="G72" s="25">
        <v>15</v>
      </c>
      <c r="H72" s="33"/>
      <c r="I72" s="33"/>
      <c r="J72" s="33"/>
      <c r="K72" s="22"/>
      <c r="L72" s="10"/>
      <c r="M72" s="1"/>
    </row>
    <row r="73" spans="1:13" ht="18" customHeight="1">
      <c r="A73" s="88"/>
      <c r="B73" s="65"/>
      <c r="C73" s="17" t="s">
        <v>90</v>
      </c>
      <c r="D73" s="15">
        <v>50</v>
      </c>
      <c r="E73" s="15">
        <f t="shared" si="2"/>
        <v>100</v>
      </c>
      <c r="F73" s="15">
        <f t="shared" si="3"/>
        <v>150</v>
      </c>
      <c r="G73" s="25">
        <v>15</v>
      </c>
      <c r="H73" s="33"/>
      <c r="I73" s="33"/>
      <c r="J73" s="33"/>
      <c r="K73" s="22"/>
      <c r="L73" s="10"/>
      <c r="M73" s="1"/>
    </row>
    <row r="74" spans="1:13" ht="18" customHeight="1">
      <c r="A74" s="88"/>
      <c r="B74" s="65"/>
      <c r="C74" s="17" t="s">
        <v>91</v>
      </c>
      <c r="D74" s="15">
        <v>50</v>
      </c>
      <c r="E74" s="15">
        <f t="shared" si="2"/>
        <v>100</v>
      </c>
      <c r="F74" s="15">
        <f t="shared" si="3"/>
        <v>150</v>
      </c>
      <c r="G74" s="25">
        <v>15</v>
      </c>
      <c r="H74" s="33"/>
      <c r="I74" s="33"/>
      <c r="J74" s="33"/>
      <c r="K74" s="22"/>
      <c r="L74" s="10"/>
      <c r="M74" s="1"/>
    </row>
    <row r="75" spans="1:13" ht="18" customHeight="1">
      <c r="A75" s="88"/>
      <c r="B75" s="65"/>
      <c r="C75" s="17" t="s">
        <v>92</v>
      </c>
      <c r="D75" s="15">
        <v>50</v>
      </c>
      <c r="E75" s="15">
        <f t="shared" si="2"/>
        <v>100</v>
      </c>
      <c r="F75" s="15">
        <f t="shared" si="3"/>
        <v>150</v>
      </c>
      <c r="G75" s="25">
        <v>15</v>
      </c>
      <c r="H75" s="33"/>
      <c r="I75" s="33"/>
      <c r="J75" s="33"/>
      <c r="K75" s="22"/>
      <c r="L75" s="10"/>
      <c r="M75" s="1"/>
    </row>
    <row r="76" spans="1:13" ht="18" customHeight="1">
      <c r="A76" s="88"/>
      <c r="B76" s="65"/>
      <c r="C76" s="17" t="s">
        <v>93</v>
      </c>
      <c r="D76" s="15">
        <v>30</v>
      </c>
      <c r="E76" s="15">
        <f t="shared" si="2"/>
        <v>60</v>
      </c>
      <c r="F76" s="15">
        <f t="shared" si="3"/>
        <v>90</v>
      </c>
      <c r="G76" s="25">
        <v>15</v>
      </c>
      <c r="H76" s="33"/>
      <c r="I76" s="33"/>
      <c r="J76" s="33"/>
      <c r="K76" s="22"/>
      <c r="L76" s="10"/>
      <c r="M76" s="1"/>
    </row>
    <row r="77" spans="1:13" ht="18" customHeight="1">
      <c r="A77" s="88"/>
      <c r="B77" s="65"/>
      <c r="C77" s="17" t="s">
        <v>94</v>
      </c>
      <c r="D77" s="15">
        <v>30</v>
      </c>
      <c r="E77" s="15">
        <f t="shared" si="2"/>
        <v>60</v>
      </c>
      <c r="F77" s="15">
        <f t="shared" si="3"/>
        <v>90</v>
      </c>
      <c r="G77" s="25">
        <v>15</v>
      </c>
      <c r="H77" s="33"/>
      <c r="I77" s="33"/>
      <c r="J77" s="33"/>
      <c r="K77" s="22"/>
      <c r="L77" s="10"/>
      <c r="M77" s="1"/>
    </row>
    <row r="78" spans="1:13" ht="18" customHeight="1">
      <c r="A78" s="2">
        <v>22</v>
      </c>
      <c r="B78" s="1"/>
      <c r="C78" s="11" t="s">
        <v>95</v>
      </c>
      <c r="D78" s="15"/>
      <c r="E78" s="15"/>
      <c r="F78" s="15"/>
      <c r="G78" s="14"/>
      <c r="H78" s="33">
        <f>D79*G79+D80*G80+D81*G81</f>
        <v>10020</v>
      </c>
      <c r="I78" s="33">
        <f>H78*2</f>
        <v>20040</v>
      </c>
      <c r="J78" s="33">
        <f>H78*3</f>
        <v>30060</v>
      </c>
      <c r="K78" s="9" t="s">
        <v>88</v>
      </c>
      <c r="L78" s="10">
        <v>501010311</v>
      </c>
      <c r="M78" s="12" t="s">
        <v>17</v>
      </c>
    </row>
    <row r="79" spans="1:13" ht="18" customHeight="1">
      <c r="A79" s="2"/>
      <c r="B79" s="65"/>
      <c r="C79" s="17" t="s">
        <v>96</v>
      </c>
      <c r="D79" s="15">
        <v>40</v>
      </c>
      <c r="E79" s="15">
        <f>D79*2</f>
        <v>80</v>
      </c>
      <c r="F79" s="15">
        <f>D79*3</f>
        <v>120</v>
      </c>
      <c r="G79" s="25">
        <v>167</v>
      </c>
      <c r="H79" s="33"/>
      <c r="I79" s="33"/>
      <c r="J79" s="33"/>
      <c r="K79" s="22"/>
      <c r="L79" s="10"/>
      <c r="M79" s="1"/>
    </row>
    <row r="80" spans="1:13" ht="18" customHeight="1">
      <c r="A80" s="2"/>
      <c r="B80" s="65"/>
      <c r="C80" s="17" t="s">
        <v>97</v>
      </c>
      <c r="D80" s="15">
        <v>10</v>
      </c>
      <c r="E80" s="15">
        <f>D80*2</f>
        <v>20</v>
      </c>
      <c r="F80" s="15">
        <f>D80*3</f>
        <v>30</v>
      </c>
      <c r="G80" s="25">
        <v>167</v>
      </c>
      <c r="H80" s="33"/>
      <c r="I80" s="33"/>
      <c r="J80" s="33"/>
      <c r="K80" s="22"/>
      <c r="L80" s="10"/>
      <c r="M80" s="1"/>
    </row>
    <row r="81" spans="1:13" ht="18" customHeight="1">
      <c r="A81" s="2"/>
      <c r="B81" s="65"/>
      <c r="C81" s="17" t="s">
        <v>98</v>
      </c>
      <c r="D81" s="15">
        <v>10</v>
      </c>
      <c r="E81" s="15">
        <f>D81*2</f>
        <v>20</v>
      </c>
      <c r="F81" s="15">
        <f>D81*3</f>
        <v>30</v>
      </c>
      <c r="G81" s="25">
        <v>167</v>
      </c>
      <c r="H81" s="33"/>
      <c r="I81" s="33"/>
      <c r="J81" s="33"/>
      <c r="K81" s="22"/>
      <c r="L81" s="10"/>
      <c r="M81" s="1"/>
    </row>
    <row r="82" spans="1:13" ht="30.75" customHeight="1">
      <c r="A82" s="2">
        <v>23</v>
      </c>
      <c r="B82" s="20"/>
      <c r="C82" s="20" t="s">
        <v>99</v>
      </c>
      <c r="D82" s="1"/>
      <c r="E82" s="15"/>
      <c r="F82" s="15"/>
      <c r="G82" s="26"/>
      <c r="H82" s="33">
        <f>D83*G83+D84*G84+D85*G85+D86*G86</f>
        <v>41650</v>
      </c>
      <c r="I82" s="33">
        <f>H82*2</f>
        <v>83300</v>
      </c>
      <c r="J82" s="33">
        <f>H82*3</f>
        <v>124950</v>
      </c>
      <c r="K82" s="9" t="s">
        <v>88</v>
      </c>
      <c r="L82" s="10">
        <v>501010311</v>
      </c>
      <c r="M82" s="12" t="s">
        <v>17</v>
      </c>
    </row>
    <row r="83" spans="1:13" ht="74.25" customHeight="1">
      <c r="A83" s="88"/>
      <c r="B83" s="65"/>
      <c r="C83" s="17" t="s">
        <v>100</v>
      </c>
      <c r="D83" s="15">
        <v>150</v>
      </c>
      <c r="E83" s="15">
        <f>D83*2</f>
        <v>300</v>
      </c>
      <c r="F83" s="15">
        <f>D83*3</f>
        <v>450</v>
      </c>
      <c r="G83" s="14">
        <v>6.5</v>
      </c>
      <c r="H83" s="33"/>
      <c r="I83" s="33"/>
      <c r="J83" s="33"/>
      <c r="K83" s="1"/>
      <c r="L83" s="10"/>
      <c r="M83" s="1"/>
    </row>
    <row r="84" spans="1:13" ht="74.25" customHeight="1">
      <c r="A84" s="88"/>
      <c r="B84" s="65"/>
      <c r="C84" s="17" t="s">
        <v>101</v>
      </c>
      <c r="D84" s="15">
        <v>150</v>
      </c>
      <c r="E84" s="15">
        <f>D84*2</f>
        <v>300</v>
      </c>
      <c r="F84" s="15">
        <f>D84*3</f>
        <v>450</v>
      </c>
      <c r="G84" s="14">
        <v>6.5</v>
      </c>
      <c r="H84" s="33"/>
      <c r="I84" s="33"/>
      <c r="J84" s="33"/>
      <c r="K84" s="1"/>
      <c r="L84" s="10"/>
      <c r="M84" s="1"/>
    </row>
    <row r="85" spans="1:13" ht="81.75" customHeight="1">
      <c r="A85" s="88"/>
      <c r="B85" s="65"/>
      <c r="C85" s="17" t="s">
        <v>102</v>
      </c>
      <c r="D85" s="15">
        <v>6000</v>
      </c>
      <c r="E85" s="15">
        <f>D85*2</f>
        <v>12000</v>
      </c>
      <c r="F85" s="15">
        <f>D85*3</f>
        <v>18000</v>
      </c>
      <c r="G85" s="14">
        <v>6.5</v>
      </c>
      <c r="H85" s="33"/>
      <c r="I85" s="33"/>
      <c r="J85" s="33"/>
      <c r="K85" s="1"/>
      <c r="L85" s="10"/>
      <c r="M85" s="1"/>
    </row>
    <row r="86" spans="1:13" ht="32.25" customHeight="1">
      <c r="A86" s="88"/>
      <c r="B86" s="65"/>
      <c r="C86" s="17" t="s">
        <v>103</v>
      </c>
      <c r="D86" s="15">
        <v>200</v>
      </c>
      <c r="E86" s="15">
        <f>D86*2</f>
        <v>400</v>
      </c>
      <c r="F86" s="15">
        <f>D86*3</f>
        <v>600</v>
      </c>
      <c r="G86" s="14">
        <v>3.5</v>
      </c>
      <c r="H86" s="33"/>
      <c r="I86" s="33"/>
      <c r="J86" s="33"/>
      <c r="K86" s="1"/>
      <c r="L86" s="10"/>
      <c r="M86" s="1"/>
    </row>
    <row r="87" spans="1:13">
      <c r="A87" s="2">
        <v>24</v>
      </c>
      <c r="B87" s="65"/>
      <c r="C87" s="20" t="s">
        <v>104</v>
      </c>
      <c r="D87" s="15"/>
      <c r="E87" s="15"/>
      <c r="F87" s="15"/>
      <c r="G87" s="14"/>
      <c r="H87" s="33">
        <f>D88*G88+D89*G89+D90*G90</f>
        <v>15500</v>
      </c>
      <c r="I87" s="33">
        <f>H87*2</f>
        <v>31000</v>
      </c>
      <c r="J87" s="33">
        <f>H87*3</f>
        <v>46500</v>
      </c>
      <c r="K87" s="9" t="s">
        <v>105</v>
      </c>
      <c r="L87" s="10">
        <v>501010311</v>
      </c>
      <c r="M87" s="12" t="s">
        <v>17</v>
      </c>
    </row>
    <row r="88" spans="1:13">
      <c r="A88" s="2"/>
      <c r="B88" s="65"/>
      <c r="C88" s="27" t="s">
        <v>106</v>
      </c>
      <c r="D88" s="15">
        <v>5000</v>
      </c>
      <c r="E88" s="15">
        <f>D88*2</f>
        <v>10000</v>
      </c>
      <c r="F88" s="15">
        <f>D88*3</f>
        <v>15000</v>
      </c>
      <c r="G88" s="14">
        <v>2</v>
      </c>
      <c r="H88" s="33"/>
      <c r="I88" s="33"/>
      <c r="J88" s="33"/>
      <c r="K88" s="1"/>
      <c r="L88" s="5"/>
      <c r="M88" s="1"/>
    </row>
    <row r="89" spans="1:13">
      <c r="A89" s="2"/>
      <c r="B89" s="65"/>
      <c r="C89" s="27" t="s">
        <v>107</v>
      </c>
      <c r="D89" s="15">
        <v>5000</v>
      </c>
      <c r="E89" s="15">
        <f>D89*2</f>
        <v>10000</v>
      </c>
      <c r="F89" s="15">
        <f>D89*3</f>
        <v>15000</v>
      </c>
      <c r="G89" s="14">
        <v>0.5</v>
      </c>
      <c r="H89" s="33"/>
      <c r="I89" s="33"/>
      <c r="J89" s="33"/>
      <c r="K89" s="1"/>
      <c r="L89" s="5"/>
      <c r="M89" s="1"/>
    </row>
    <row r="90" spans="1:13">
      <c r="A90" s="2"/>
      <c r="B90" s="65"/>
      <c r="C90" s="27" t="s">
        <v>108</v>
      </c>
      <c r="D90" s="15">
        <v>5000</v>
      </c>
      <c r="E90" s="15">
        <f>D90*2</f>
        <v>10000</v>
      </c>
      <c r="F90" s="15">
        <f>D90*3</f>
        <v>15000</v>
      </c>
      <c r="G90" s="14">
        <v>0.6</v>
      </c>
      <c r="H90" s="33"/>
      <c r="I90" s="33"/>
      <c r="J90" s="33"/>
      <c r="K90" s="1"/>
      <c r="L90" s="5"/>
      <c r="M90" s="1"/>
    </row>
    <row r="91" spans="1:13" ht="33" customHeight="1">
      <c r="A91" s="2">
        <v>25</v>
      </c>
      <c r="B91" s="1"/>
      <c r="C91" s="20" t="s">
        <v>109</v>
      </c>
      <c r="D91" s="15"/>
      <c r="E91" s="15"/>
      <c r="F91" s="15"/>
      <c r="G91" s="14"/>
      <c r="H91" s="33">
        <f>D92*G92+D93*G93+D94*G94</f>
        <v>26500</v>
      </c>
      <c r="I91" s="33">
        <f>H91*2</f>
        <v>53000</v>
      </c>
      <c r="J91" s="33">
        <f>H91*3</f>
        <v>79500</v>
      </c>
      <c r="K91" s="9" t="s">
        <v>77</v>
      </c>
      <c r="L91" s="10">
        <v>501010311</v>
      </c>
      <c r="M91" s="12" t="s">
        <v>17</v>
      </c>
    </row>
    <row r="92" spans="1:13" ht="46.5" customHeight="1">
      <c r="A92" s="2"/>
      <c r="B92" s="65"/>
      <c r="C92" s="17" t="s">
        <v>110</v>
      </c>
      <c r="D92" s="15">
        <v>15000</v>
      </c>
      <c r="E92" s="15">
        <f>D92*2</f>
        <v>30000</v>
      </c>
      <c r="F92" s="15">
        <f>D92*3</f>
        <v>45000</v>
      </c>
      <c r="G92" s="14">
        <v>1</v>
      </c>
      <c r="H92" s="33"/>
      <c r="I92" s="33"/>
      <c r="J92" s="33"/>
      <c r="K92" s="1"/>
      <c r="L92" s="10"/>
      <c r="M92" s="1"/>
    </row>
    <row r="93" spans="1:13" ht="46.5" customHeight="1">
      <c r="A93" s="2"/>
      <c r="B93" s="65"/>
      <c r="C93" s="17" t="s">
        <v>111</v>
      </c>
      <c r="D93" s="15">
        <v>10000</v>
      </c>
      <c r="E93" s="15">
        <f>D93*2</f>
        <v>20000</v>
      </c>
      <c r="F93" s="15">
        <f>D93*3</f>
        <v>30000</v>
      </c>
      <c r="G93" s="14">
        <v>0.9</v>
      </c>
      <c r="H93" s="33"/>
      <c r="I93" s="33"/>
      <c r="J93" s="33"/>
      <c r="K93" s="1"/>
      <c r="L93" s="10"/>
      <c r="M93" s="1"/>
    </row>
    <row r="94" spans="1:13">
      <c r="A94" s="2"/>
      <c r="B94" s="65"/>
      <c r="C94" s="27" t="s">
        <v>112</v>
      </c>
      <c r="D94" s="15">
        <v>5000</v>
      </c>
      <c r="E94" s="15">
        <f>D94*2</f>
        <v>10000</v>
      </c>
      <c r="F94" s="15">
        <f>D94*3</f>
        <v>15000</v>
      </c>
      <c r="G94" s="14">
        <v>0.5</v>
      </c>
      <c r="H94" s="33"/>
      <c r="I94" s="33"/>
      <c r="J94" s="33"/>
      <c r="K94" s="1"/>
      <c r="L94" s="10"/>
      <c r="M94" s="1"/>
    </row>
    <row r="95" spans="1:13">
      <c r="A95" s="2">
        <v>26</v>
      </c>
      <c r="B95" s="1"/>
      <c r="C95" s="28" t="s">
        <v>113</v>
      </c>
      <c r="D95" s="29"/>
      <c r="E95" s="29"/>
      <c r="F95" s="15"/>
      <c r="G95" s="14"/>
      <c r="H95" s="33">
        <f>D96*G96+D97*G97+D98*G98</f>
        <v>30000</v>
      </c>
      <c r="I95" s="33">
        <f>H95*2</f>
        <v>60000</v>
      </c>
      <c r="J95" s="33">
        <f>H95*3</f>
        <v>90000</v>
      </c>
      <c r="K95" s="9" t="s">
        <v>114</v>
      </c>
      <c r="L95" s="10">
        <v>501010311</v>
      </c>
      <c r="M95" s="12" t="s">
        <v>17</v>
      </c>
    </row>
    <row r="96" spans="1:13" ht="76.5">
      <c r="A96" s="2"/>
      <c r="B96" s="88"/>
      <c r="C96" s="13" t="s">
        <v>460</v>
      </c>
      <c r="D96" s="15">
        <v>30</v>
      </c>
      <c r="E96" s="15">
        <f>D96*2</f>
        <v>60</v>
      </c>
      <c r="F96" s="15">
        <f>D96*3</f>
        <v>90</v>
      </c>
      <c r="G96" s="14">
        <v>200</v>
      </c>
      <c r="H96" s="33"/>
      <c r="I96" s="33"/>
      <c r="J96" s="33"/>
      <c r="K96" s="1"/>
      <c r="L96" s="5"/>
      <c r="M96" s="1"/>
    </row>
    <row r="97" spans="1:13">
      <c r="A97" s="2"/>
      <c r="B97" s="88"/>
      <c r="C97" s="17" t="s">
        <v>116</v>
      </c>
      <c r="D97" s="15">
        <v>100</v>
      </c>
      <c r="E97" s="15">
        <f>D97*2</f>
        <v>200</v>
      </c>
      <c r="F97" s="15">
        <f>D97*3</f>
        <v>300</v>
      </c>
      <c r="G97" s="14">
        <v>200</v>
      </c>
      <c r="H97" s="33"/>
      <c r="I97" s="33"/>
      <c r="J97" s="33"/>
      <c r="K97" s="1"/>
      <c r="L97" s="5"/>
      <c r="M97" s="1"/>
    </row>
    <row r="98" spans="1:13">
      <c r="A98" s="2"/>
      <c r="B98" s="88"/>
      <c r="C98" s="17" t="s">
        <v>117</v>
      </c>
      <c r="D98" s="15">
        <v>20</v>
      </c>
      <c r="E98" s="15">
        <f>D98*2</f>
        <v>40</v>
      </c>
      <c r="F98" s="15">
        <f>D98*3</f>
        <v>60</v>
      </c>
      <c r="G98" s="14">
        <v>200</v>
      </c>
      <c r="H98" s="33"/>
      <c r="I98" s="33"/>
      <c r="J98" s="33"/>
      <c r="K98" s="1"/>
      <c r="L98" s="5"/>
      <c r="M98" s="1"/>
    </row>
    <row r="99" spans="1:13">
      <c r="A99" s="2">
        <v>27</v>
      </c>
      <c r="B99" s="1"/>
      <c r="C99" s="20" t="s">
        <v>118</v>
      </c>
      <c r="D99" s="15"/>
      <c r="E99" s="15"/>
      <c r="F99" s="15"/>
      <c r="G99" s="14"/>
      <c r="H99" s="33">
        <f>D100*G100</f>
        <v>36000</v>
      </c>
      <c r="I99" s="33">
        <f>H99*2</f>
        <v>72000</v>
      </c>
      <c r="J99" s="33">
        <f>H99*3</f>
        <v>108000</v>
      </c>
      <c r="K99" s="9" t="s">
        <v>114</v>
      </c>
      <c r="L99" s="10">
        <v>501010311</v>
      </c>
      <c r="M99" s="12" t="s">
        <v>17</v>
      </c>
    </row>
    <row r="100" spans="1:13" ht="53.25" customHeight="1">
      <c r="A100" s="2"/>
      <c r="B100" s="65"/>
      <c r="C100" s="36" t="s">
        <v>119</v>
      </c>
      <c r="D100" s="15">
        <v>200</v>
      </c>
      <c r="E100" s="15">
        <f>D100*2</f>
        <v>400</v>
      </c>
      <c r="F100" s="15">
        <f>D100*3</f>
        <v>600</v>
      </c>
      <c r="G100" s="14">
        <v>180</v>
      </c>
      <c r="H100" s="33"/>
      <c r="I100" s="33"/>
      <c r="J100" s="33"/>
      <c r="K100" s="1"/>
      <c r="L100" s="5"/>
      <c r="M100" s="1"/>
    </row>
    <row r="101" spans="1:13" ht="27" customHeight="1">
      <c r="A101" s="2">
        <v>28</v>
      </c>
      <c r="B101" s="1"/>
      <c r="C101" s="20" t="s">
        <v>120</v>
      </c>
      <c r="D101" s="15"/>
      <c r="E101" s="15"/>
      <c r="F101" s="15"/>
      <c r="G101" s="14"/>
      <c r="H101" s="33">
        <f>D102*G102</f>
        <v>54000</v>
      </c>
      <c r="I101" s="33">
        <f>H101*2</f>
        <v>108000</v>
      </c>
      <c r="J101" s="33">
        <f>H101*3</f>
        <v>162000</v>
      </c>
      <c r="K101" s="9" t="s">
        <v>114</v>
      </c>
      <c r="L101" s="10">
        <v>501010311</v>
      </c>
      <c r="M101" s="12" t="s">
        <v>17</v>
      </c>
    </row>
    <row r="102" spans="1:13" ht="54.75" customHeight="1">
      <c r="A102" s="2"/>
      <c r="B102" s="65"/>
      <c r="C102" s="70" t="s">
        <v>121</v>
      </c>
      <c r="D102" s="15">
        <v>300</v>
      </c>
      <c r="E102" s="15">
        <f>D102*2</f>
        <v>600</v>
      </c>
      <c r="F102" s="15">
        <f>D102*3</f>
        <v>900</v>
      </c>
      <c r="G102" s="14">
        <v>180</v>
      </c>
      <c r="H102" s="33"/>
      <c r="I102" s="33"/>
      <c r="J102" s="33"/>
      <c r="K102" s="1"/>
      <c r="L102" s="5"/>
      <c r="M102" s="1"/>
    </row>
    <row r="103" spans="1:13">
      <c r="A103" s="2">
        <v>29</v>
      </c>
      <c r="B103" s="71"/>
      <c r="C103" s="28" t="s">
        <v>122</v>
      </c>
      <c r="D103" s="30"/>
      <c r="E103" s="30"/>
      <c r="F103" s="15"/>
      <c r="G103" s="14"/>
      <c r="H103" s="33">
        <f>D104*G104</f>
        <v>182000</v>
      </c>
      <c r="I103" s="33">
        <f>H103*2</f>
        <v>364000</v>
      </c>
      <c r="J103" s="33">
        <f>H103*3</f>
        <v>546000</v>
      </c>
      <c r="K103" s="9" t="s">
        <v>123</v>
      </c>
      <c r="L103" s="10">
        <v>501010311</v>
      </c>
      <c r="M103" s="12" t="s">
        <v>17</v>
      </c>
    </row>
    <row r="104" spans="1:13" ht="117.75" customHeight="1">
      <c r="A104" s="2"/>
      <c r="B104" s="16"/>
      <c r="C104" s="13" t="s">
        <v>124</v>
      </c>
      <c r="D104" s="15">
        <v>1400</v>
      </c>
      <c r="E104" s="15">
        <f>D104*2</f>
        <v>2800</v>
      </c>
      <c r="F104" s="15">
        <f>D104*3</f>
        <v>4200</v>
      </c>
      <c r="G104" s="14">
        <v>130</v>
      </c>
      <c r="H104" s="33"/>
      <c r="I104" s="33"/>
      <c r="J104" s="33"/>
      <c r="K104" s="1"/>
      <c r="L104" s="5"/>
      <c r="M104" s="1"/>
    </row>
    <row r="105" spans="1:13">
      <c r="A105" s="2">
        <v>30</v>
      </c>
      <c r="B105" s="68"/>
      <c r="C105" s="31" t="s">
        <v>125</v>
      </c>
      <c r="D105" s="30"/>
      <c r="E105" s="30"/>
      <c r="F105" s="15"/>
      <c r="G105" s="14"/>
      <c r="H105" s="33">
        <f>D106*G106</f>
        <v>10500</v>
      </c>
      <c r="I105" s="33">
        <f>H105*2</f>
        <v>21000</v>
      </c>
      <c r="J105" s="33">
        <f>H105*3</f>
        <v>31500</v>
      </c>
      <c r="K105" s="9" t="s">
        <v>123</v>
      </c>
      <c r="L105" s="10">
        <v>501010311</v>
      </c>
      <c r="M105" s="12" t="s">
        <v>17</v>
      </c>
    </row>
    <row r="106" spans="1:13" ht="51.75">
      <c r="A106" s="2"/>
      <c r="B106" s="72"/>
      <c r="C106" s="32" t="s">
        <v>461</v>
      </c>
      <c r="D106" s="15">
        <v>50</v>
      </c>
      <c r="E106" s="15">
        <f>D106*2</f>
        <v>100</v>
      </c>
      <c r="F106" s="15">
        <f>D106*3</f>
        <v>150</v>
      </c>
      <c r="G106" s="14">
        <v>210</v>
      </c>
      <c r="H106" s="33"/>
      <c r="I106" s="33"/>
      <c r="J106" s="33"/>
      <c r="K106" s="1"/>
      <c r="L106" s="5"/>
      <c r="M106" s="1"/>
    </row>
    <row r="107" spans="1:13">
      <c r="A107" s="2">
        <v>31</v>
      </c>
      <c r="B107" s="1"/>
      <c r="C107" s="20" t="s">
        <v>127</v>
      </c>
      <c r="D107" s="15"/>
      <c r="E107" s="15"/>
      <c r="F107" s="15"/>
      <c r="G107" s="14"/>
      <c r="H107" s="33">
        <f>D108*G108+D109*G109</f>
        <v>40458.333333333336</v>
      </c>
      <c r="I107" s="33">
        <f>H107*2</f>
        <v>80916.666666666672</v>
      </c>
      <c r="J107" s="33">
        <f>H107*3</f>
        <v>121375</v>
      </c>
      <c r="K107" s="9" t="s">
        <v>123</v>
      </c>
      <c r="L107" s="10">
        <v>501010311</v>
      </c>
      <c r="M107" s="12" t="s">
        <v>17</v>
      </c>
    </row>
    <row r="108" spans="1:13" ht="60.75" customHeight="1">
      <c r="A108" s="2"/>
      <c r="B108" s="65"/>
      <c r="C108" s="32" t="s">
        <v>459</v>
      </c>
      <c r="D108" s="15">
        <v>700</v>
      </c>
      <c r="E108" s="15">
        <f>D108*2</f>
        <v>1400</v>
      </c>
      <c r="F108" s="15">
        <f>D108*3</f>
        <v>2100</v>
      </c>
      <c r="G108" s="14">
        <v>38.75</v>
      </c>
      <c r="H108" s="33"/>
      <c r="I108" s="33"/>
      <c r="J108" s="33"/>
      <c r="K108" s="1"/>
      <c r="L108" s="5"/>
      <c r="M108" s="1"/>
    </row>
    <row r="109" spans="1:13">
      <c r="A109" s="2"/>
      <c r="B109" s="65"/>
      <c r="C109" s="32" t="s">
        <v>129</v>
      </c>
      <c r="D109" s="15">
        <v>150</v>
      </c>
      <c r="E109" s="15">
        <f>D109*2</f>
        <v>300</v>
      </c>
      <c r="F109" s="15">
        <f>D109*3</f>
        <v>450</v>
      </c>
      <c r="G109" s="14">
        <v>88.8888888888889</v>
      </c>
      <c r="H109" s="33"/>
      <c r="I109" s="33"/>
      <c r="J109" s="33"/>
      <c r="K109" s="1"/>
      <c r="L109" s="5"/>
      <c r="M109" s="1"/>
    </row>
    <row r="110" spans="1:13">
      <c r="A110" s="2">
        <v>32</v>
      </c>
      <c r="B110" s="1"/>
      <c r="C110" s="20" t="s">
        <v>130</v>
      </c>
      <c r="D110" s="15"/>
      <c r="E110" s="15"/>
      <c r="F110" s="15"/>
      <c r="G110" s="14"/>
      <c r="H110" s="33">
        <f>D111*G111</f>
        <v>5000</v>
      </c>
      <c r="I110" s="33">
        <f>H110*2</f>
        <v>10000</v>
      </c>
      <c r="J110" s="33">
        <f>H110*3</f>
        <v>15000</v>
      </c>
      <c r="K110" s="9" t="s">
        <v>123</v>
      </c>
      <c r="L110" s="10">
        <v>501010311</v>
      </c>
      <c r="M110" s="12" t="s">
        <v>17</v>
      </c>
    </row>
    <row r="111" spans="1:13" ht="84.75" customHeight="1">
      <c r="A111" s="2"/>
      <c r="B111" s="65"/>
      <c r="C111" s="32" t="s">
        <v>131</v>
      </c>
      <c r="D111" s="15">
        <v>50</v>
      </c>
      <c r="E111" s="15">
        <f>D111*2</f>
        <v>100</v>
      </c>
      <c r="F111" s="15">
        <f>D111*3</f>
        <v>150</v>
      </c>
      <c r="G111" s="14">
        <v>100</v>
      </c>
      <c r="H111" s="33"/>
      <c r="I111" s="33"/>
      <c r="J111" s="33"/>
      <c r="K111" s="1"/>
      <c r="L111" s="5"/>
      <c r="M111" s="1"/>
    </row>
    <row r="112" spans="1:13" ht="20.25" customHeight="1">
      <c r="A112" s="2">
        <v>33</v>
      </c>
      <c r="B112" s="1"/>
      <c r="C112" s="20" t="s">
        <v>132</v>
      </c>
      <c r="D112" s="15"/>
      <c r="E112" s="15"/>
      <c r="F112" s="15"/>
      <c r="G112" s="14"/>
      <c r="H112" s="33">
        <f>D113*G113</f>
        <v>5000</v>
      </c>
      <c r="I112" s="33">
        <f>H112*2</f>
        <v>10000</v>
      </c>
      <c r="J112" s="33">
        <f>H112*3</f>
        <v>15000</v>
      </c>
      <c r="K112" s="9" t="s">
        <v>133</v>
      </c>
      <c r="L112" s="10">
        <v>501010311</v>
      </c>
      <c r="M112" s="12" t="s">
        <v>17</v>
      </c>
    </row>
    <row r="113" spans="1:13" ht="52.5" customHeight="1">
      <c r="A113" s="2"/>
      <c r="B113" s="65"/>
      <c r="C113" s="17" t="s">
        <v>134</v>
      </c>
      <c r="D113" s="15">
        <v>500</v>
      </c>
      <c r="E113" s="15">
        <f>D113*2</f>
        <v>1000</v>
      </c>
      <c r="F113" s="15">
        <f>D113*3</f>
        <v>1500</v>
      </c>
      <c r="G113" s="14">
        <v>10</v>
      </c>
      <c r="H113" s="33"/>
      <c r="I113" s="33"/>
      <c r="J113" s="33"/>
      <c r="K113" s="1"/>
      <c r="L113" s="10"/>
      <c r="M113" s="1"/>
    </row>
    <row r="114" spans="1:13" ht="21.75" customHeight="1">
      <c r="A114" s="2">
        <v>34</v>
      </c>
      <c r="B114" s="1"/>
      <c r="C114" s="20" t="s">
        <v>135</v>
      </c>
      <c r="D114" s="15"/>
      <c r="E114" s="15"/>
      <c r="F114" s="15"/>
      <c r="G114" s="14"/>
      <c r="H114" s="33">
        <f>D115*G115+D116*G116+D117*G117</f>
        <v>43300</v>
      </c>
      <c r="I114" s="33">
        <f>H114*2</f>
        <v>86600</v>
      </c>
      <c r="J114" s="33">
        <f>H114*3</f>
        <v>129900</v>
      </c>
      <c r="K114" s="9" t="s">
        <v>133</v>
      </c>
      <c r="L114" s="10">
        <v>501010311</v>
      </c>
      <c r="M114" s="12" t="s">
        <v>17</v>
      </c>
    </row>
    <row r="115" spans="1:13" ht="46.5" customHeight="1">
      <c r="A115" s="2"/>
      <c r="B115" s="65"/>
      <c r="C115" s="17" t="s">
        <v>136</v>
      </c>
      <c r="D115" s="15">
        <v>40</v>
      </c>
      <c r="E115" s="15">
        <f>D115*2</f>
        <v>80</v>
      </c>
      <c r="F115" s="15">
        <f>D115*3</f>
        <v>120</v>
      </c>
      <c r="G115" s="14">
        <v>50</v>
      </c>
      <c r="H115" s="33"/>
      <c r="I115" s="33"/>
      <c r="J115" s="33"/>
      <c r="K115" s="22"/>
      <c r="L115" s="10"/>
      <c r="M115" s="1"/>
    </row>
    <row r="116" spans="1:13" ht="44.25" customHeight="1">
      <c r="A116" s="2"/>
      <c r="B116" s="65"/>
      <c r="C116" s="17" t="s">
        <v>137</v>
      </c>
      <c r="D116" s="15">
        <v>700</v>
      </c>
      <c r="E116" s="15">
        <f>D116*2</f>
        <v>1400</v>
      </c>
      <c r="F116" s="15">
        <f>D116*3</f>
        <v>2100</v>
      </c>
      <c r="G116" s="14">
        <v>50</v>
      </c>
      <c r="H116" s="33"/>
      <c r="I116" s="33"/>
      <c r="J116" s="33"/>
      <c r="K116" s="22"/>
      <c r="L116" s="10"/>
      <c r="M116" s="1"/>
    </row>
    <row r="117" spans="1:13" ht="44.25" customHeight="1">
      <c r="A117" s="2"/>
      <c r="B117" s="65"/>
      <c r="C117" s="17" t="s">
        <v>138</v>
      </c>
      <c r="D117" s="15">
        <v>300</v>
      </c>
      <c r="E117" s="15">
        <f>D117*2</f>
        <v>600</v>
      </c>
      <c r="F117" s="15">
        <f>D117*3</f>
        <v>900</v>
      </c>
      <c r="G117" s="14">
        <v>21</v>
      </c>
      <c r="H117" s="33"/>
      <c r="I117" s="33"/>
      <c r="J117" s="33"/>
      <c r="K117" s="22"/>
      <c r="L117" s="10"/>
      <c r="M117" s="1"/>
    </row>
    <row r="118" spans="1:13">
      <c r="A118" s="2">
        <v>35</v>
      </c>
      <c r="B118" s="73"/>
      <c r="C118" s="28" t="s">
        <v>139</v>
      </c>
      <c r="D118" s="30"/>
      <c r="E118" s="30"/>
      <c r="F118" s="15"/>
      <c r="G118" s="14"/>
      <c r="H118" s="33">
        <f>D119*G119</f>
        <v>44000</v>
      </c>
      <c r="I118" s="33">
        <f>H118*2</f>
        <v>88000</v>
      </c>
      <c r="J118" s="33">
        <f>H118*3</f>
        <v>132000</v>
      </c>
      <c r="K118" s="9" t="s">
        <v>133</v>
      </c>
      <c r="L118" s="10">
        <v>501010311</v>
      </c>
      <c r="M118" s="12" t="s">
        <v>17</v>
      </c>
    </row>
    <row r="119" spans="1:13" ht="25.5">
      <c r="A119" s="2"/>
      <c r="B119" s="73"/>
      <c r="C119" s="13" t="s">
        <v>462</v>
      </c>
      <c r="D119" s="15">
        <v>800</v>
      </c>
      <c r="E119" s="15">
        <f>D119*2</f>
        <v>1600</v>
      </c>
      <c r="F119" s="15">
        <f>D119*3</f>
        <v>2400</v>
      </c>
      <c r="G119" s="14">
        <v>55</v>
      </c>
      <c r="H119" s="33"/>
      <c r="I119" s="33"/>
      <c r="J119" s="33"/>
      <c r="K119" s="1"/>
      <c r="L119" s="5"/>
      <c r="M119" s="1"/>
    </row>
    <row r="120" spans="1:13" ht="25.5" customHeight="1">
      <c r="A120" s="2">
        <v>36</v>
      </c>
      <c r="B120" s="1"/>
      <c r="C120" s="20" t="s">
        <v>141</v>
      </c>
      <c r="D120" s="15"/>
      <c r="E120" s="15"/>
      <c r="F120" s="15"/>
      <c r="G120" s="14"/>
      <c r="H120" s="33">
        <f>D121*G121</f>
        <v>10999.99999999998</v>
      </c>
      <c r="I120" s="33">
        <f>H120*2</f>
        <v>21999.99999999996</v>
      </c>
      <c r="J120" s="33">
        <f>H120*3</f>
        <v>32999.999999999942</v>
      </c>
      <c r="K120" s="1"/>
      <c r="L120" s="10">
        <v>501010311</v>
      </c>
      <c r="M120" s="12" t="s">
        <v>17</v>
      </c>
    </row>
    <row r="121" spans="1:13" ht="34.5" customHeight="1">
      <c r="A121" s="2"/>
      <c r="B121" s="65"/>
      <c r="C121" s="70" t="s">
        <v>142</v>
      </c>
      <c r="D121" s="15">
        <v>600</v>
      </c>
      <c r="E121" s="15">
        <f>D121*2</f>
        <v>1200</v>
      </c>
      <c r="F121" s="15">
        <f>D121*3</f>
        <v>1800</v>
      </c>
      <c r="G121" s="14">
        <v>18.3333333333333</v>
      </c>
      <c r="H121" s="33"/>
      <c r="I121" s="33"/>
      <c r="J121" s="33"/>
      <c r="K121" s="1"/>
      <c r="L121" s="5"/>
      <c r="M121" s="1"/>
    </row>
    <row r="122" spans="1:13">
      <c r="A122" s="2">
        <v>37</v>
      </c>
      <c r="B122" s="35"/>
      <c r="C122" s="20" t="s">
        <v>143</v>
      </c>
      <c r="D122" s="1"/>
      <c r="E122" s="34"/>
      <c r="F122" s="15"/>
      <c r="G122" s="74"/>
      <c r="H122" s="33">
        <f>D123*G123</f>
        <v>3500</v>
      </c>
      <c r="I122" s="33">
        <f>H122*2</f>
        <v>7000</v>
      </c>
      <c r="J122" s="33">
        <f>H122*3</f>
        <v>10500</v>
      </c>
      <c r="K122" s="9" t="s">
        <v>144</v>
      </c>
      <c r="L122" s="10">
        <v>501010311</v>
      </c>
      <c r="M122" s="12" t="s">
        <v>17</v>
      </c>
    </row>
    <row r="123" spans="1:13" ht="25.5">
      <c r="A123" s="35"/>
      <c r="B123" s="35"/>
      <c r="C123" s="16" t="s">
        <v>145</v>
      </c>
      <c r="D123" s="15">
        <v>3500</v>
      </c>
      <c r="E123" s="15">
        <f>D123*2</f>
        <v>7000</v>
      </c>
      <c r="F123" s="15">
        <f>D123*3</f>
        <v>10500</v>
      </c>
      <c r="G123" s="14">
        <v>1</v>
      </c>
      <c r="H123" s="33"/>
      <c r="I123" s="33"/>
      <c r="J123" s="33"/>
      <c r="K123" s="4"/>
      <c r="L123" s="5"/>
      <c r="M123" s="1"/>
    </row>
    <row r="124" spans="1:13">
      <c r="A124" s="2">
        <v>38</v>
      </c>
      <c r="B124" s="65"/>
      <c r="C124" s="20" t="s">
        <v>146</v>
      </c>
      <c r="D124" s="15"/>
      <c r="E124" s="15"/>
      <c r="F124" s="15"/>
      <c r="G124" s="14"/>
      <c r="H124" s="33">
        <f>D125*G125+D126*G126</f>
        <v>9900</v>
      </c>
      <c r="I124" s="33">
        <f>H124*2</f>
        <v>19800</v>
      </c>
      <c r="J124" s="33">
        <f>H124*3</f>
        <v>29700</v>
      </c>
      <c r="K124" s="9" t="s">
        <v>144</v>
      </c>
      <c r="L124" s="10">
        <v>501010311</v>
      </c>
      <c r="M124" s="12" t="s">
        <v>17</v>
      </c>
    </row>
    <row r="125" spans="1:13" ht="30">
      <c r="A125" s="2"/>
      <c r="B125" s="65"/>
      <c r="C125" s="36" t="s">
        <v>147</v>
      </c>
      <c r="D125" s="15">
        <v>15500</v>
      </c>
      <c r="E125" s="15">
        <f>D125*2</f>
        <v>31000</v>
      </c>
      <c r="F125" s="15">
        <f>D125*3</f>
        <v>46500</v>
      </c>
      <c r="G125" s="14">
        <v>0.3</v>
      </c>
      <c r="H125" s="33"/>
      <c r="I125" s="33"/>
      <c r="J125" s="33"/>
      <c r="K125" s="1"/>
      <c r="L125" s="5"/>
      <c r="M125" s="1"/>
    </row>
    <row r="126" spans="1:13">
      <c r="A126" s="2"/>
      <c r="B126" s="65"/>
      <c r="C126" s="36" t="s">
        <v>148</v>
      </c>
      <c r="D126" s="15">
        <v>75000</v>
      </c>
      <c r="E126" s="15">
        <f>D126*2</f>
        <v>150000</v>
      </c>
      <c r="F126" s="15">
        <f>D126*3</f>
        <v>225000</v>
      </c>
      <c r="G126" s="14">
        <v>7.0000000000000007E-2</v>
      </c>
      <c r="H126" s="33"/>
      <c r="I126" s="33"/>
      <c r="J126" s="33"/>
      <c r="K126" s="1"/>
      <c r="L126" s="5"/>
      <c r="M126" s="1"/>
    </row>
    <row r="127" spans="1:13">
      <c r="A127" s="2">
        <v>39</v>
      </c>
      <c r="B127" s="68"/>
      <c r="C127" s="28" t="s">
        <v>149</v>
      </c>
      <c r="D127" s="29"/>
      <c r="E127" s="29"/>
      <c r="F127" s="15"/>
      <c r="G127" s="14"/>
      <c r="H127" s="33">
        <f>D128*G128+D129*G129</f>
        <v>12500</v>
      </c>
      <c r="I127" s="33">
        <f>H127*2</f>
        <v>25000</v>
      </c>
      <c r="J127" s="33">
        <f>H127*3</f>
        <v>37500</v>
      </c>
      <c r="K127" s="9" t="s">
        <v>144</v>
      </c>
      <c r="L127" s="10">
        <v>501010311</v>
      </c>
      <c r="M127" s="12" t="s">
        <v>17</v>
      </c>
    </row>
    <row r="128" spans="1:13">
      <c r="A128" s="2"/>
      <c r="B128" s="88"/>
      <c r="C128" s="16" t="s">
        <v>150</v>
      </c>
      <c r="D128" s="15">
        <v>600</v>
      </c>
      <c r="E128" s="15">
        <f>D128*2</f>
        <v>1200</v>
      </c>
      <c r="F128" s="15">
        <f>D128*3</f>
        <v>1800</v>
      </c>
      <c r="G128" s="14">
        <v>20</v>
      </c>
      <c r="H128" s="33"/>
      <c r="I128" s="33"/>
      <c r="J128" s="33"/>
      <c r="K128" s="1"/>
      <c r="L128" s="5"/>
      <c r="M128" s="1"/>
    </row>
    <row r="129" spans="1:13">
      <c r="A129" s="2"/>
      <c r="B129" s="88"/>
      <c r="C129" s="16" t="s">
        <v>151</v>
      </c>
      <c r="D129" s="15">
        <v>50</v>
      </c>
      <c r="E129" s="15">
        <v>100</v>
      </c>
      <c r="F129" s="15">
        <v>150</v>
      </c>
      <c r="G129" s="14">
        <v>10</v>
      </c>
      <c r="H129" s="33"/>
      <c r="I129" s="33"/>
      <c r="J129" s="33"/>
      <c r="K129" s="1"/>
      <c r="L129" s="5"/>
      <c r="M129" s="1"/>
    </row>
    <row r="130" spans="1:13" ht="18" customHeight="1">
      <c r="A130" s="2">
        <v>40</v>
      </c>
      <c r="B130" s="1"/>
      <c r="C130" s="20" t="s">
        <v>152</v>
      </c>
      <c r="D130" s="15"/>
      <c r="E130" s="15"/>
      <c r="F130" s="15"/>
      <c r="G130" s="14"/>
      <c r="H130" s="33">
        <f>D131*G131+D132*G132+D133*G133</f>
        <v>80000</v>
      </c>
      <c r="I130" s="33">
        <f>H130*2</f>
        <v>160000</v>
      </c>
      <c r="J130" s="33">
        <f>H130*3</f>
        <v>240000</v>
      </c>
      <c r="K130" s="9" t="s">
        <v>153</v>
      </c>
      <c r="L130" s="10">
        <v>501010311</v>
      </c>
      <c r="M130" s="12" t="s">
        <v>17</v>
      </c>
    </row>
    <row r="131" spans="1:13" ht="25.5">
      <c r="A131" s="88"/>
      <c r="B131" s="65"/>
      <c r="C131" s="13" t="s">
        <v>436</v>
      </c>
      <c r="D131" s="15">
        <v>4200</v>
      </c>
      <c r="E131" s="15">
        <f>D131*2</f>
        <v>8400</v>
      </c>
      <c r="F131" s="15">
        <f>D131*3</f>
        <v>12600</v>
      </c>
      <c r="G131" s="14">
        <v>8</v>
      </c>
      <c r="H131" s="33"/>
      <c r="I131" s="33"/>
      <c r="J131" s="33"/>
      <c r="K131" s="22"/>
      <c r="L131" s="10"/>
      <c r="M131" s="1"/>
    </row>
    <row r="132" spans="1:13" ht="25.5">
      <c r="A132" s="88"/>
      <c r="B132" s="65"/>
      <c r="C132" s="13" t="s">
        <v>437</v>
      </c>
      <c r="D132" s="15">
        <v>3000</v>
      </c>
      <c r="E132" s="15">
        <f>D132*2</f>
        <v>6000</v>
      </c>
      <c r="F132" s="15">
        <f>D132*3</f>
        <v>9000</v>
      </c>
      <c r="G132" s="14">
        <v>8</v>
      </c>
      <c r="H132" s="33"/>
      <c r="I132" s="33"/>
      <c r="J132" s="33"/>
      <c r="K132" s="22"/>
      <c r="L132" s="10"/>
      <c r="M132" s="1"/>
    </row>
    <row r="133" spans="1:13" ht="25.5">
      <c r="A133" s="88"/>
      <c r="B133" s="65"/>
      <c r="C133" s="13" t="s">
        <v>438</v>
      </c>
      <c r="D133" s="15">
        <v>2800</v>
      </c>
      <c r="E133" s="15">
        <f>D133*2</f>
        <v>5600</v>
      </c>
      <c r="F133" s="15">
        <f>D133*3</f>
        <v>8400</v>
      </c>
      <c r="G133" s="14">
        <v>8</v>
      </c>
      <c r="H133" s="33"/>
      <c r="I133" s="33"/>
      <c r="J133" s="33"/>
      <c r="K133" s="22"/>
      <c r="L133" s="10"/>
      <c r="M133" s="1"/>
    </row>
    <row r="134" spans="1:13" ht="28.5" customHeight="1">
      <c r="A134" s="2">
        <v>41</v>
      </c>
      <c r="B134" s="1"/>
      <c r="C134" s="20" t="s">
        <v>154</v>
      </c>
      <c r="D134" s="15"/>
      <c r="E134" s="15"/>
      <c r="F134" s="15"/>
      <c r="G134" s="14"/>
      <c r="H134" s="33">
        <f>D135*G135</f>
        <v>28000</v>
      </c>
      <c r="I134" s="33">
        <f>H134*2</f>
        <v>56000</v>
      </c>
      <c r="J134" s="33">
        <f>H134*3</f>
        <v>84000</v>
      </c>
      <c r="K134" s="9" t="s">
        <v>155</v>
      </c>
      <c r="L134" s="10">
        <v>501010311</v>
      </c>
      <c r="M134" s="12" t="s">
        <v>17</v>
      </c>
    </row>
    <row r="135" spans="1:13" ht="39.75" customHeight="1">
      <c r="A135" s="2"/>
      <c r="B135" s="65"/>
      <c r="C135" s="17" t="s">
        <v>156</v>
      </c>
      <c r="D135" s="15">
        <v>800</v>
      </c>
      <c r="E135" s="15">
        <f>D135*2</f>
        <v>1600</v>
      </c>
      <c r="F135" s="15">
        <f>D135*3</f>
        <v>2400</v>
      </c>
      <c r="G135" s="14">
        <v>35</v>
      </c>
      <c r="H135" s="33"/>
      <c r="I135" s="33"/>
      <c r="J135" s="33"/>
      <c r="K135" s="22"/>
      <c r="L135" s="10"/>
      <c r="M135" s="1"/>
    </row>
    <row r="136" spans="1:13" ht="18" customHeight="1">
      <c r="A136" s="2">
        <v>42</v>
      </c>
      <c r="B136" s="1"/>
      <c r="C136" s="20" t="s">
        <v>157</v>
      </c>
      <c r="D136" s="15"/>
      <c r="E136" s="15"/>
      <c r="F136" s="15"/>
      <c r="G136" s="14"/>
      <c r="H136" s="33">
        <f>D137*G137+D138*G138+D139*G139+D140*G140+D141*G141+D142*G142+D143*G143+D144*G144+D145*G145</f>
        <v>28985</v>
      </c>
      <c r="I136" s="33">
        <f>H136*2</f>
        <v>57970</v>
      </c>
      <c r="J136" s="33">
        <f>H136*3</f>
        <v>86955</v>
      </c>
      <c r="K136" s="9" t="s">
        <v>155</v>
      </c>
      <c r="L136" s="10">
        <v>501010311</v>
      </c>
      <c r="M136" s="12" t="s">
        <v>17</v>
      </c>
    </row>
    <row r="137" spans="1:13" ht="38.25">
      <c r="A137" s="88"/>
      <c r="B137" s="65"/>
      <c r="C137" s="48" t="s">
        <v>439</v>
      </c>
      <c r="D137" s="9">
        <v>1500</v>
      </c>
      <c r="E137" s="15">
        <f t="shared" ref="E137:E145" si="4">D137*2</f>
        <v>3000</v>
      </c>
      <c r="F137" s="15">
        <f t="shared" ref="F137:F145" si="5">D137*3</f>
        <v>4500</v>
      </c>
      <c r="G137" s="14">
        <v>3.1</v>
      </c>
      <c r="H137" s="33"/>
      <c r="I137" s="33"/>
      <c r="J137" s="33"/>
      <c r="K137" s="22"/>
      <c r="L137" s="10"/>
      <c r="M137" s="1"/>
    </row>
    <row r="138" spans="1:13" ht="38.25">
      <c r="A138" s="88"/>
      <c r="B138" s="65"/>
      <c r="C138" s="48" t="s">
        <v>440</v>
      </c>
      <c r="D138" s="9">
        <v>1500</v>
      </c>
      <c r="E138" s="15">
        <f t="shared" si="4"/>
        <v>3000</v>
      </c>
      <c r="F138" s="15">
        <f t="shared" si="5"/>
        <v>4500</v>
      </c>
      <c r="G138" s="14">
        <v>3.1</v>
      </c>
      <c r="H138" s="33"/>
      <c r="I138" s="33"/>
      <c r="J138" s="33"/>
      <c r="K138" s="22"/>
      <c r="L138" s="10"/>
      <c r="M138" s="1"/>
    </row>
    <row r="139" spans="1:13" ht="38.25">
      <c r="A139" s="88"/>
      <c r="B139" s="65"/>
      <c r="C139" s="48" t="s">
        <v>441</v>
      </c>
      <c r="D139" s="9">
        <v>1500</v>
      </c>
      <c r="E139" s="15">
        <f t="shared" si="4"/>
        <v>3000</v>
      </c>
      <c r="F139" s="15">
        <f t="shared" si="5"/>
        <v>4500</v>
      </c>
      <c r="G139" s="14">
        <v>3.1</v>
      </c>
      <c r="H139" s="33"/>
      <c r="I139" s="33"/>
      <c r="J139" s="33"/>
      <c r="K139" s="22"/>
      <c r="L139" s="10"/>
      <c r="M139" s="1"/>
    </row>
    <row r="140" spans="1:13" ht="38.25">
      <c r="A140" s="88"/>
      <c r="B140" s="65"/>
      <c r="C140" s="48" t="s">
        <v>442</v>
      </c>
      <c r="D140" s="9">
        <v>1500</v>
      </c>
      <c r="E140" s="15">
        <f t="shared" si="4"/>
        <v>3000</v>
      </c>
      <c r="F140" s="15">
        <f t="shared" si="5"/>
        <v>4500</v>
      </c>
      <c r="G140" s="14">
        <v>3.1</v>
      </c>
      <c r="H140" s="33"/>
      <c r="I140" s="33"/>
      <c r="J140" s="33"/>
      <c r="K140" s="22"/>
      <c r="L140" s="10"/>
      <c r="M140" s="1"/>
    </row>
    <row r="141" spans="1:13" ht="38.25">
      <c r="A141" s="88"/>
      <c r="B141" s="65"/>
      <c r="C141" s="48" t="s">
        <v>443</v>
      </c>
      <c r="D141" s="9">
        <v>1500</v>
      </c>
      <c r="E141" s="15">
        <f t="shared" si="4"/>
        <v>3000</v>
      </c>
      <c r="F141" s="15">
        <f t="shared" si="5"/>
        <v>4500</v>
      </c>
      <c r="G141" s="14">
        <v>3.1</v>
      </c>
      <c r="H141" s="33"/>
      <c r="I141" s="33"/>
      <c r="J141" s="33"/>
      <c r="K141" s="22"/>
      <c r="L141" s="10"/>
      <c r="M141" s="1"/>
    </row>
    <row r="142" spans="1:13" ht="38.25">
      <c r="A142" s="88"/>
      <c r="B142" s="65"/>
      <c r="C142" s="48" t="s">
        <v>444</v>
      </c>
      <c r="D142" s="9">
        <v>150</v>
      </c>
      <c r="E142" s="15">
        <f t="shared" si="4"/>
        <v>300</v>
      </c>
      <c r="F142" s="15">
        <f t="shared" si="5"/>
        <v>450</v>
      </c>
      <c r="G142" s="14">
        <v>3.1</v>
      </c>
      <c r="H142" s="33"/>
      <c r="I142" s="33"/>
      <c r="J142" s="33"/>
      <c r="K142" s="22"/>
      <c r="L142" s="10"/>
      <c r="M142" s="1"/>
    </row>
    <row r="143" spans="1:13" ht="38.25">
      <c r="A143" s="88"/>
      <c r="B143" s="65"/>
      <c r="C143" s="48" t="s">
        <v>445</v>
      </c>
      <c r="D143" s="9">
        <v>1500</v>
      </c>
      <c r="E143" s="15">
        <f t="shared" si="4"/>
        <v>3000</v>
      </c>
      <c r="F143" s="15">
        <f t="shared" si="5"/>
        <v>4500</v>
      </c>
      <c r="G143" s="14">
        <v>3.1</v>
      </c>
      <c r="H143" s="33"/>
      <c r="I143" s="33"/>
      <c r="J143" s="33"/>
      <c r="K143" s="22"/>
      <c r="L143" s="10"/>
      <c r="M143" s="1"/>
    </row>
    <row r="144" spans="1:13" ht="38.25">
      <c r="A144" s="88"/>
      <c r="B144" s="65"/>
      <c r="C144" s="48" t="s">
        <v>446</v>
      </c>
      <c r="D144" s="9">
        <v>100</v>
      </c>
      <c r="E144" s="15">
        <f t="shared" si="4"/>
        <v>200</v>
      </c>
      <c r="F144" s="15">
        <f t="shared" si="5"/>
        <v>300</v>
      </c>
      <c r="G144" s="14">
        <v>3.1</v>
      </c>
      <c r="H144" s="33"/>
      <c r="I144" s="33"/>
      <c r="J144" s="33"/>
      <c r="K144" s="22"/>
      <c r="L144" s="10"/>
      <c r="M144" s="1"/>
    </row>
    <row r="145" spans="1:13" ht="38.25">
      <c r="A145" s="88"/>
      <c r="B145" s="65"/>
      <c r="C145" s="48" t="s">
        <v>447</v>
      </c>
      <c r="D145" s="9">
        <v>100</v>
      </c>
      <c r="E145" s="15">
        <f t="shared" si="4"/>
        <v>200</v>
      </c>
      <c r="F145" s="15">
        <f t="shared" si="5"/>
        <v>300</v>
      </c>
      <c r="G145" s="14">
        <v>3.1</v>
      </c>
      <c r="H145" s="33"/>
      <c r="I145" s="33"/>
      <c r="J145" s="33"/>
      <c r="K145" s="22"/>
      <c r="L145" s="10"/>
      <c r="M145" s="1"/>
    </row>
    <row r="146" spans="1:13" ht="18" customHeight="1">
      <c r="A146" s="2">
        <v>43</v>
      </c>
      <c r="B146" s="1"/>
      <c r="C146" s="20" t="s">
        <v>158</v>
      </c>
      <c r="D146" s="15"/>
      <c r="E146" s="15"/>
      <c r="F146" s="15"/>
      <c r="G146" s="14"/>
      <c r="H146" s="33">
        <f>D147*G147+D148*G148+D149*G149+D150*G150</f>
        <v>51800</v>
      </c>
      <c r="I146" s="33">
        <f>H146*2</f>
        <v>103600</v>
      </c>
      <c r="J146" s="33">
        <f>H146*3</f>
        <v>155400</v>
      </c>
      <c r="K146" s="37" t="s">
        <v>159</v>
      </c>
      <c r="L146" s="10">
        <v>501010311</v>
      </c>
      <c r="M146" s="12" t="s">
        <v>17</v>
      </c>
    </row>
    <row r="147" spans="1:13" ht="18" customHeight="1">
      <c r="A147" s="88"/>
      <c r="B147" s="65"/>
      <c r="C147" s="13" t="s">
        <v>160</v>
      </c>
      <c r="D147" s="15">
        <v>25000</v>
      </c>
      <c r="E147" s="15">
        <f>D147*2</f>
        <v>50000</v>
      </c>
      <c r="F147" s="15">
        <f>D147*3</f>
        <v>75000</v>
      </c>
      <c r="G147" s="14">
        <v>0.8</v>
      </c>
      <c r="H147" s="33"/>
      <c r="I147" s="33"/>
      <c r="J147" s="33"/>
      <c r="K147" s="22"/>
      <c r="L147" s="10"/>
      <c r="M147" s="1"/>
    </row>
    <row r="148" spans="1:13" ht="18" customHeight="1">
      <c r="A148" s="88"/>
      <c r="B148" s="65"/>
      <c r="C148" s="13" t="s">
        <v>161</v>
      </c>
      <c r="D148" s="15">
        <v>17000</v>
      </c>
      <c r="E148" s="15">
        <f>D148*2</f>
        <v>34000</v>
      </c>
      <c r="F148" s="15">
        <f>D148*3</f>
        <v>51000</v>
      </c>
      <c r="G148" s="14">
        <v>0.9</v>
      </c>
      <c r="H148" s="33"/>
      <c r="I148" s="33"/>
      <c r="J148" s="33"/>
      <c r="K148" s="22"/>
      <c r="L148" s="10"/>
      <c r="M148" s="1"/>
    </row>
    <row r="149" spans="1:13" ht="18" customHeight="1">
      <c r="A149" s="88"/>
      <c r="B149" s="65"/>
      <c r="C149" s="13" t="s">
        <v>162</v>
      </c>
      <c r="D149" s="15">
        <v>10000</v>
      </c>
      <c r="E149" s="15">
        <f>D149*2</f>
        <v>20000</v>
      </c>
      <c r="F149" s="15">
        <f>D149*3</f>
        <v>30000</v>
      </c>
      <c r="G149" s="14">
        <v>0.9</v>
      </c>
      <c r="H149" s="33"/>
      <c r="I149" s="33"/>
      <c r="J149" s="33"/>
      <c r="K149" s="22"/>
      <c r="L149" s="10"/>
      <c r="M149" s="1"/>
    </row>
    <row r="150" spans="1:13" ht="18" customHeight="1">
      <c r="A150" s="2"/>
      <c r="B150" s="65"/>
      <c r="C150" s="13" t="s">
        <v>163</v>
      </c>
      <c r="D150" s="15">
        <v>5000</v>
      </c>
      <c r="E150" s="15">
        <f>D150*2</f>
        <v>10000</v>
      </c>
      <c r="F150" s="15">
        <f>D150*3</f>
        <v>15000</v>
      </c>
      <c r="G150" s="14">
        <v>1.5</v>
      </c>
      <c r="H150" s="33"/>
      <c r="I150" s="33"/>
      <c r="J150" s="33"/>
      <c r="K150" s="22"/>
      <c r="L150" s="10"/>
      <c r="M150" s="1"/>
    </row>
    <row r="151" spans="1:13" ht="18" customHeight="1">
      <c r="A151" s="2">
        <v>44</v>
      </c>
      <c r="B151" s="1"/>
      <c r="C151" s="11" t="s">
        <v>164</v>
      </c>
      <c r="D151" s="15"/>
      <c r="E151" s="15"/>
      <c r="F151" s="15"/>
      <c r="G151" s="14"/>
      <c r="H151" s="33">
        <f>D153*G153+D154*G154+D155*G155</f>
        <v>4136.8</v>
      </c>
      <c r="I151" s="33">
        <f>H151*2</f>
        <v>8273.6</v>
      </c>
      <c r="J151" s="33">
        <f>H151*3</f>
        <v>12410.400000000001</v>
      </c>
      <c r="K151" s="9" t="s">
        <v>26</v>
      </c>
      <c r="L151" s="10">
        <v>501010311</v>
      </c>
      <c r="M151" s="12" t="s">
        <v>17</v>
      </c>
    </row>
    <row r="152" spans="1:13" ht="18" customHeight="1">
      <c r="A152" s="88"/>
      <c r="B152" s="65"/>
      <c r="C152" s="38" t="s">
        <v>165</v>
      </c>
      <c r="D152" s="15">
        <v>10</v>
      </c>
      <c r="E152" s="87">
        <f>D152*2</f>
        <v>20</v>
      </c>
      <c r="F152" s="87">
        <f>D152*3</f>
        <v>30</v>
      </c>
      <c r="G152" s="14">
        <v>94.5</v>
      </c>
      <c r="H152" s="33"/>
      <c r="I152" s="33"/>
      <c r="J152" s="33"/>
      <c r="K152" s="22"/>
      <c r="L152" s="10"/>
      <c r="M152" s="1"/>
    </row>
    <row r="153" spans="1:13" ht="18" customHeight="1">
      <c r="A153" s="88"/>
      <c r="B153" s="65"/>
      <c r="C153" s="38" t="s">
        <v>166</v>
      </c>
      <c r="D153" s="15">
        <v>10</v>
      </c>
      <c r="E153" s="87">
        <f>D153*2</f>
        <v>20</v>
      </c>
      <c r="F153" s="87">
        <f>D153*3</f>
        <v>30</v>
      </c>
      <c r="G153" s="14">
        <v>94.5</v>
      </c>
      <c r="H153" s="33"/>
      <c r="I153" s="33"/>
      <c r="J153" s="33"/>
      <c r="K153" s="22"/>
      <c r="L153" s="10"/>
      <c r="M153" s="1"/>
    </row>
    <row r="154" spans="1:13" ht="18" customHeight="1">
      <c r="A154" s="88"/>
      <c r="B154" s="65"/>
      <c r="C154" s="38" t="s">
        <v>167</v>
      </c>
      <c r="D154" s="15">
        <v>20</v>
      </c>
      <c r="E154" s="87">
        <f>D154*2</f>
        <v>40</v>
      </c>
      <c r="F154" s="87">
        <f>D154*3</f>
        <v>60</v>
      </c>
      <c r="G154" s="14">
        <v>109.59</v>
      </c>
      <c r="H154" s="33"/>
      <c r="I154" s="33"/>
      <c r="J154" s="33"/>
      <c r="K154" s="22"/>
      <c r="L154" s="10"/>
      <c r="M154" s="1"/>
    </row>
    <row r="155" spans="1:13" ht="18" customHeight="1">
      <c r="A155" s="88"/>
      <c r="B155" s="65"/>
      <c r="C155" s="38" t="s">
        <v>168</v>
      </c>
      <c r="D155" s="15">
        <v>1</v>
      </c>
      <c r="E155" s="87">
        <f>D155*2</f>
        <v>2</v>
      </c>
      <c r="F155" s="87">
        <f>D155*3</f>
        <v>3</v>
      </c>
      <c r="G155" s="14">
        <v>1000</v>
      </c>
      <c r="H155" s="33"/>
      <c r="I155" s="33"/>
      <c r="J155" s="33"/>
      <c r="K155" s="22"/>
      <c r="L155" s="10"/>
      <c r="M155" s="1"/>
    </row>
    <row r="156" spans="1:13" ht="18" customHeight="1">
      <c r="A156" s="2">
        <v>45</v>
      </c>
      <c r="B156" s="1"/>
      <c r="C156" s="20" t="s">
        <v>169</v>
      </c>
      <c r="D156" s="15"/>
      <c r="E156" s="15"/>
      <c r="F156" s="15"/>
      <c r="G156" s="14"/>
      <c r="H156" s="33">
        <f>D157*G157+D158*G158+D159*G159+D160*G160+D161*G161+D162*G162</f>
        <v>4614</v>
      </c>
      <c r="I156" s="33">
        <f>H156*2</f>
        <v>9228</v>
      </c>
      <c r="J156" s="33">
        <f>H156*3</f>
        <v>13842</v>
      </c>
      <c r="K156" s="37" t="s">
        <v>170</v>
      </c>
      <c r="L156" s="10">
        <v>501010311</v>
      </c>
      <c r="M156" s="12" t="s">
        <v>17</v>
      </c>
    </row>
    <row r="157" spans="1:13" ht="34.5" customHeight="1">
      <c r="A157" s="88"/>
      <c r="B157" s="65"/>
      <c r="C157" s="17" t="s">
        <v>171</v>
      </c>
      <c r="D157" s="15">
        <v>300</v>
      </c>
      <c r="E157" s="15">
        <f t="shared" ref="E157:E162" si="6">D157*2</f>
        <v>600</v>
      </c>
      <c r="F157" s="15">
        <f t="shared" ref="F157:F162" si="7">D157*3</f>
        <v>900</v>
      </c>
      <c r="G157" s="25">
        <v>0.88</v>
      </c>
      <c r="H157" s="33"/>
      <c r="I157" s="33"/>
      <c r="J157" s="33"/>
      <c r="K157" s="22"/>
      <c r="L157" s="10"/>
      <c r="M157" s="1"/>
    </row>
    <row r="158" spans="1:13" ht="18" customHeight="1">
      <c r="A158" s="88"/>
      <c r="B158" s="65"/>
      <c r="C158" s="17" t="s">
        <v>172</v>
      </c>
      <c r="D158" s="15">
        <v>100</v>
      </c>
      <c r="E158" s="15">
        <f t="shared" si="6"/>
        <v>200</v>
      </c>
      <c r="F158" s="15">
        <f t="shared" si="7"/>
        <v>300</v>
      </c>
      <c r="G158" s="25">
        <v>1.8</v>
      </c>
      <c r="H158" s="33"/>
      <c r="I158" s="33"/>
      <c r="J158" s="33"/>
      <c r="K158" s="22"/>
      <c r="L158" s="10"/>
      <c r="M158" s="1"/>
    </row>
    <row r="159" spans="1:13" ht="18" customHeight="1">
      <c r="A159" s="88"/>
      <c r="B159" s="65"/>
      <c r="C159" s="17" t="s">
        <v>173</v>
      </c>
      <c r="D159" s="15">
        <v>300</v>
      </c>
      <c r="E159" s="15">
        <f t="shared" si="6"/>
        <v>600</v>
      </c>
      <c r="F159" s="15">
        <f t="shared" si="7"/>
        <v>900</v>
      </c>
      <c r="G159" s="25">
        <v>2.4</v>
      </c>
      <c r="H159" s="33"/>
      <c r="I159" s="33"/>
      <c r="J159" s="33"/>
      <c r="K159" s="22"/>
      <c r="L159" s="10"/>
      <c r="M159" s="1"/>
    </row>
    <row r="160" spans="1:13" ht="18" customHeight="1">
      <c r="A160" s="88"/>
      <c r="B160" s="65"/>
      <c r="C160" s="17" t="s">
        <v>174</v>
      </c>
      <c r="D160" s="15">
        <v>300</v>
      </c>
      <c r="E160" s="15">
        <f t="shared" si="6"/>
        <v>600</v>
      </c>
      <c r="F160" s="15">
        <f t="shared" si="7"/>
        <v>900</v>
      </c>
      <c r="G160" s="25">
        <v>2.8</v>
      </c>
      <c r="H160" s="33"/>
      <c r="I160" s="33"/>
      <c r="J160" s="33"/>
      <c r="K160" s="22"/>
      <c r="L160" s="10"/>
      <c r="M160" s="1"/>
    </row>
    <row r="161" spans="1:13" ht="18" customHeight="1">
      <c r="A161" s="88"/>
      <c r="B161" s="65"/>
      <c r="C161" s="17" t="s">
        <v>175</v>
      </c>
      <c r="D161" s="15">
        <v>300</v>
      </c>
      <c r="E161" s="15">
        <f t="shared" si="6"/>
        <v>600</v>
      </c>
      <c r="F161" s="15">
        <f t="shared" si="7"/>
        <v>900</v>
      </c>
      <c r="G161" s="25">
        <v>3.9</v>
      </c>
      <c r="H161" s="33"/>
      <c r="I161" s="33"/>
      <c r="J161" s="33"/>
      <c r="K161" s="22"/>
      <c r="L161" s="10"/>
      <c r="M161" s="1"/>
    </row>
    <row r="162" spans="1:13" ht="18" customHeight="1">
      <c r="A162" s="88"/>
      <c r="B162" s="65"/>
      <c r="C162" s="13" t="s">
        <v>176</v>
      </c>
      <c r="D162" s="15">
        <v>300</v>
      </c>
      <c r="E162" s="15">
        <f t="shared" si="6"/>
        <v>600</v>
      </c>
      <c r="F162" s="15">
        <f t="shared" si="7"/>
        <v>900</v>
      </c>
      <c r="G162" s="25">
        <v>4.8</v>
      </c>
      <c r="H162" s="33"/>
      <c r="I162" s="33"/>
      <c r="J162" s="33"/>
      <c r="K162" s="22"/>
      <c r="L162" s="10"/>
      <c r="M162" s="1"/>
    </row>
    <row r="163" spans="1:13" ht="25.5" customHeight="1">
      <c r="A163" s="2">
        <v>46</v>
      </c>
      <c r="B163" s="1"/>
      <c r="C163" s="20" t="s">
        <v>177</v>
      </c>
      <c r="D163" s="15"/>
      <c r="E163" s="15"/>
      <c r="F163" s="15"/>
      <c r="G163" s="14"/>
      <c r="H163" s="33">
        <f>D164*G164</f>
        <v>54000</v>
      </c>
      <c r="I163" s="33">
        <f>H163*2</f>
        <v>108000</v>
      </c>
      <c r="J163" s="33">
        <f>H163*3</f>
        <v>162000</v>
      </c>
      <c r="K163" s="21" t="s">
        <v>178</v>
      </c>
      <c r="L163" s="10">
        <v>501010311</v>
      </c>
      <c r="M163" s="12" t="s">
        <v>17</v>
      </c>
    </row>
    <row r="164" spans="1:13" ht="133.5" customHeight="1">
      <c r="A164" s="2"/>
      <c r="B164" s="65"/>
      <c r="C164" s="75" t="s">
        <v>179</v>
      </c>
      <c r="D164" s="15">
        <v>4500</v>
      </c>
      <c r="E164" s="15">
        <f>D164*2</f>
        <v>9000</v>
      </c>
      <c r="F164" s="15">
        <f>D164*3</f>
        <v>13500</v>
      </c>
      <c r="G164" s="14">
        <v>12</v>
      </c>
      <c r="H164" s="33"/>
      <c r="I164" s="33"/>
      <c r="J164" s="33"/>
      <c r="K164" s="22"/>
      <c r="L164" s="10"/>
      <c r="M164" s="1"/>
    </row>
    <row r="165" spans="1:13" ht="21.75" customHeight="1">
      <c r="A165" s="2">
        <v>47</v>
      </c>
      <c r="B165" s="1"/>
      <c r="C165" s="20" t="s">
        <v>180</v>
      </c>
      <c r="D165" s="15"/>
      <c r="E165" s="15"/>
      <c r="F165" s="15"/>
      <c r="G165" s="14"/>
      <c r="H165" s="33">
        <f>D166*G166</f>
        <v>6500</v>
      </c>
      <c r="I165" s="33">
        <f>H165*2</f>
        <v>13000</v>
      </c>
      <c r="J165" s="33">
        <f>H165*3</f>
        <v>19500</v>
      </c>
      <c r="K165" s="21" t="s">
        <v>181</v>
      </c>
      <c r="L165" s="10">
        <v>501010311</v>
      </c>
      <c r="M165" s="12" t="s">
        <v>17</v>
      </c>
    </row>
    <row r="166" spans="1:13" ht="129" customHeight="1">
      <c r="A166" s="2"/>
      <c r="B166" s="65"/>
      <c r="C166" s="75" t="s">
        <v>182</v>
      </c>
      <c r="D166" s="15">
        <v>500</v>
      </c>
      <c r="E166" s="15">
        <f>D166*2</f>
        <v>1000</v>
      </c>
      <c r="F166" s="15">
        <f>D166*3</f>
        <v>1500</v>
      </c>
      <c r="G166" s="14">
        <v>13</v>
      </c>
      <c r="H166" s="33"/>
      <c r="I166" s="33"/>
      <c r="J166" s="33"/>
      <c r="K166" s="22"/>
      <c r="L166" s="10"/>
      <c r="M166" s="1"/>
    </row>
    <row r="167" spans="1:13" ht="18" customHeight="1">
      <c r="A167" s="2">
        <v>48</v>
      </c>
      <c r="B167" s="65"/>
      <c r="C167" s="20" t="s">
        <v>183</v>
      </c>
      <c r="D167" s="15"/>
      <c r="E167" s="15"/>
      <c r="F167" s="15"/>
      <c r="G167" s="14"/>
      <c r="H167" s="33">
        <f>D168*G168</f>
        <v>2000</v>
      </c>
      <c r="I167" s="33">
        <f>H167*2</f>
        <v>4000</v>
      </c>
      <c r="J167" s="33">
        <f>H167*3</f>
        <v>6000</v>
      </c>
      <c r="K167" s="21" t="s">
        <v>178</v>
      </c>
      <c r="L167" s="10">
        <v>501010311</v>
      </c>
      <c r="M167" s="12" t="s">
        <v>17</v>
      </c>
    </row>
    <row r="168" spans="1:13" ht="117">
      <c r="A168" s="2"/>
      <c r="B168" s="35"/>
      <c r="C168" s="49" t="s">
        <v>184</v>
      </c>
      <c r="D168" s="15">
        <v>200</v>
      </c>
      <c r="E168" s="15">
        <f>D168*2</f>
        <v>400</v>
      </c>
      <c r="F168" s="15">
        <f>D168*3</f>
        <v>600</v>
      </c>
      <c r="G168" s="14">
        <v>10</v>
      </c>
      <c r="H168" s="33"/>
      <c r="I168" s="33"/>
      <c r="J168" s="33"/>
      <c r="K168" s="1"/>
      <c r="L168" s="5"/>
      <c r="M168" s="1"/>
    </row>
    <row r="169" spans="1:13" ht="18" customHeight="1">
      <c r="A169" s="2">
        <v>49</v>
      </c>
      <c r="B169" s="1"/>
      <c r="C169" s="11" t="s">
        <v>185</v>
      </c>
      <c r="D169" s="15"/>
      <c r="E169" s="15"/>
      <c r="F169" s="15"/>
      <c r="G169" s="14"/>
      <c r="H169" s="33">
        <f>D170*G170</f>
        <v>7500</v>
      </c>
      <c r="I169" s="33">
        <f>H169*2</f>
        <v>15000</v>
      </c>
      <c r="J169" s="33">
        <f>H169*3</f>
        <v>22500</v>
      </c>
      <c r="K169" s="22" t="s">
        <v>186</v>
      </c>
      <c r="L169" s="10">
        <v>501010311</v>
      </c>
      <c r="M169" s="12" t="s">
        <v>17</v>
      </c>
    </row>
    <row r="170" spans="1:13" ht="39" customHeight="1">
      <c r="A170" s="2"/>
      <c r="B170" s="65"/>
      <c r="C170" s="17" t="s">
        <v>187</v>
      </c>
      <c r="D170" s="15">
        <v>3000</v>
      </c>
      <c r="E170" s="15">
        <f>D170*2</f>
        <v>6000</v>
      </c>
      <c r="F170" s="15">
        <f>D170*3</f>
        <v>9000</v>
      </c>
      <c r="G170" s="14">
        <v>2.5</v>
      </c>
      <c r="H170" s="33"/>
      <c r="I170" s="33"/>
      <c r="J170" s="33"/>
      <c r="K170" s="22"/>
      <c r="L170" s="10"/>
      <c r="M170" s="1"/>
    </row>
    <row r="171" spans="1:13" ht="27.75" customHeight="1">
      <c r="A171" s="2">
        <v>50</v>
      </c>
      <c r="B171" s="1"/>
      <c r="C171" s="11" t="s">
        <v>188</v>
      </c>
      <c r="D171" s="15"/>
      <c r="E171" s="15"/>
      <c r="F171" s="15"/>
      <c r="G171" s="14"/>
      <c r="H171" s="33">
        <f>D172*G172+D173*G173+D174*G174+D175*G175</f>
        <v>83780</v>
      </c>
      <c r="I171" s="33">
        <f>H171*2</f>
        <v>167560</v>
      </c>
      <c r="J171" s="33">
        <f>H171*3</f>
        <v>251340</v>
      </c>
      <c r="K171" s="22" t="s">
        <v>186</v>
      </c>
      <c r="L171" s="10">
        <v>501010311</v>
      </c>
      <c r="M171" s="12" t="s">
        <v>17</v>
      </c>
    </row>
    <row r="172" spans="1:13" ht="56.25" customHeight="1">
      <c r="A172" s="2"/>
      <c r="B172" s="65"/>
      <c r="C172" s="13" t="s">
        <v>189</v>
      </c>
      <c r="D172" s="15">
        <v>7000</v>
      </c>
      <c r="E172" s="15">
        <f>D172*2</f>
        <v>14000</v>
      </c>
      <c r="F172" s="15">
        <f>D172*3</f>
        <v>21000</v>
      </c>
      <c r="G172" s="14">
        <v>3.8</v>
      </c>
      <c r="H172" s="33"/>
      <c r="I172" s="33"/>
      <c r="J172" s="33"/>
      <c r="K172" s="22"/>
      <c r="L172" s="10"/>
      <c r="M172" s="1"/>
    </row>
    <row r="173" spans="1:13" ht="18" customHeight="1">
      <c r="A173" s="2"/>
      <c r="B173" s="65"/>
      <c r="C173" s="38" t="s">
        <v>190</v>
      </c>
      <c r="D173" s="15">
        <v>355000</v>
      </c>
      <c r="E173" s="15">
        <f>D173*2</f>
        <v>710000</v>
      </c>
      <c r="F173" s="15">
        <f>D173*3</f>
        <v>1065000</v>
      </c>
      <c r="G173" s="14">
        <v>0.12</v>
      </c>
      <c r="H173" s="33"/>
      <c r="I173" s="33"/>
      <c r="J173" s="33"/>
      <c r="K173" s="22"/>
      <c r="L173" s="10"/>
      <c r="M173" s="1"/>
    </row>
    <row r="174" spans="1:13" ht="18" customHeight="1">
      <c r="A174" s="2"/>
      <c r="B174" s="65"/>
      <c r="C174" s="38" t="s">
        <v>191</v>
      </c>
      <c r="D174" s="15">
        <v>180000</v>
      </c>
      <c r="E174" s="15">
        <f>D174*2</f>
        <v>360000</v>
      </c>
      <c r="F174" s="15">
        <f>D174*3</f>
        <v>540000</v>
      </c>
      <c r="G174" s="14">
        <v>0.08</v>
      </c>
      <c r="H174" s="33"/>
      <c r="I174" s="33"/>
      <c r="J174" s="33"/>
      <c r="K174" s="22"/>
      <c r="L174" s="10"/>
      <c r="M174" s="1"/>
    </row>
    <row r="175" spans="1:13" ht="18" customHeight="1">
      <c r="A175" s="2"/>
      <c r="B175" s="65"/>
      <c r="C175" s="38" t="s">
        <v>192</v>
      </c>
      <c r="D175" s="15">
        <v>1000</v>
      </c>
      <c r="E175" s="15">
        <f>D175*2</f>
        <v>2000</v>
      </c>
      <c r="F175" s="15">
        <f>D175*3</f>
        <v>3000</v>
      </c>
      <c r="G175" s="14">
        <v>0.18</v>
      </c>
      <c r="H175" s="33"/>
      <c r="I175" s="33"/>
      <c r="J175" s="33"/>
      <c r="K175" s="22"/>
      <c r="L175" s="10"/>
      <c r="M175" s="1"/>
    </row>
    <row r="176" spans="1:13" ht="24" customHeight="1">
      <c r="A176" s="2">
        <v>51</v>
      </c>
      <c r="B176" s="1"/>
      <c r="C176" s="11" t="s">
        <v>193</v>
      </c>
      <c r="D176" s="15"/>
      <c r="E176" s="15"/>
      <c r="F176" s="15"/>
      <c r="G176" s="14"/>
      <c r="H176" s="33">
        <f>D177*G177+D178*G178+D179*G179+D180*G180+D181*G181+D182*G182+D183*G183</f>
        <v>49450</v>
      </c>
      <c r="I176" s="33">
        <f>H176*2</f>
        <v>98900</v>
      </c>
      <c r="J176" s="33">
        <f>H176*3</f>
        <v>148350</v>
      </c>
      <c r="K176" s="21" t="s">
        <v>194</v>
      </c>
      <c r="L176" s="10">
        <v>501010311</v>
      </c>
      <c r="M176" s="12" t="s">
        <v>17</v>
      </c>
    </row>
    <row r="177" spans="1:13" ht="23.25" customHeight="1">
      <c r="A177" s="2"/>
      <c r="B177" s="65"/>
      <c r="C177" s="17" t="s">
        <v>195</v>
      </c>
      <c r="D177" s="15">
        <v>4000</v>
      </c>
      <c r="E177" s="15">
        <f t="shared" ref="E177:E183" si="8">D177*2</f>
        <v>8000</v>
      </c>
      <c r="F177" s="15">
        <f t="shared" ref="F177:F183" si="9">D177*3</f>
        <v>12000</v>
      </c>
      <c r="G177" s="14">
        <v>0.65</v>
      </c>
      <c r="H177" s="33"/>
      <c r="I177" s="33"/>
      <c r="J177" s="33"/>
      <c r="K177" s="22"/>
      <c r="L177" s="10"/>
      <c r="M177" s="1"/>
    </row>
    <row r="178" spans="1:13" ht="18" customHeight="1">
      <c r="A178" s="2"/>
      <c r="B178" s="65"/>
      <c r="C178" s="17" t="s">
        <v>196</v>
      </c>
      <c r="D178" s="15">
        <v>15000</v>
      </c>
      <c r="E178" s="15">
        <f t="shared" si="8"/>
        <v>30000</v>
      </c>
      <c r="F178" s="15">
        <f t="shared" si="9"/>
        <v>45000</v>
      </c>
      <c r="G178" s="14">
        <v>0.65</v>
      </c>
      <c r="H178" s="33"/>
      <c r="I178" s="33"/>
      <c r="J178" s="33"/>
      <c r="K178" s="22"/>
      <c r="L178" s="10"/>
      <c r="M178" s="1"/>
    </row>
    <row r="179" spans="1:13" ht="18" customHeight="1">
      <c r="A179" s="2"/>
      <c r="B179" s="65"/>
      <c r="C179" s="17" t="s">
        <v>197</v>
      </c>
      <c r="D179" s="15">
        <v>23000</v>
      </c>
      <c r="E179" s="15">
        <f t="shared" si="8"/>
        <v>46000</v>
      </c>
      <c r="F179" s="15">
        <f t="shared" si="9"/>
        <v>69000</v>
      </c>
      <c r="G179" s="14">
        <v>0.65</v>
      </c>
      <c r="H179" s="33"/>
      <c r="I179" s="33"/>
      <c r="J179" s="33"/>
      <c r="K179" s="22"/>
      <c r="L179" s="10"/>
      <c r="M179" s="1"/>
    </row>
    <row r="180" spans="1:13" ht="18" customHeight="1">
      <c r="A180" s="2"/>
      <c r="B180" s="65"/>
      <c r="C180" s="17" t="s">
        <v>198</v>
      </c>
      <c r="D180" s="15">
        <v>2000</v>
      </c>
      <c r="E180" s="15">
        <f t="shared" si="8"/>
        <v>4000</v>
      </c>
      <c r="F180" s="15">
        <f t="shared" si="9"/>
        <v>6000</v>
      </c>
      <c r="G180" s="14">
        <v>0.55000000000000004</v>
      </c>
      <c r="H180" s="33"/>
      <c r="I180" s="33"/>
      <c r="J180" s="33"/>
      <c r="K180" s="22"/>
      <c r="L180" s="10"/>
      <c r="M180" s="1"/>
    </row>
    <row r="181" spans="1:13" ht="18" customHeight="1">
      <c r="A181" s="2"/>
      <c r="B181" s="65"/>
      <c r="C181" s="17" t="s">
        <v>199</v>
      </c>
      <c r="D181" s="15">
        <v>1000</v>
      </c>
      <c r="E181" s="15">
        <f t="shared" si="8"/>
        <v>2000</v>
      </c>
      <c r="F181" s="15">
        <f t="shared" si="9"/>
        <v>3000</v>
      </c>
      <c r="G181" s="14">
        <v>0.55000000000000004</v>
      </c>
      <c r="H181" s="33"/>
      <c r="I181" s="33"/>
      <c r="J181" s="33"/>
      <c r="K181" s="22"/>
      <c r="L181" s="10"/>
      <c r="M181" s="1"/>
    </row>
    <row r="182" spans="1:13" ht="18" customHeight="1">
      <c r="A182" s="2"/>
      <c r="B182" s="65"/>
      <c r="C182" s="17" t="s">
        <v>200</v>
      </c>
      <c r="D182" s="15">
        <v>20000</v>
      </c>
      <c r="E182" s="15">
        <f t="shared" si="8"/>
        <v>40000</v>
      </c>
      <c r="F182" s="15">
        <f t="shared" si="9"/>
        <v>60000</v>
      </c>
      <c r="G182" s="14">
        <v>0.65</v>
      </c>
      <c r="H182" s="33"/>
      <c r="I182" s="33"/>
      <c r="J182" s="33"/>
      <c r="K182" s="22"/>
      <c r="L182" s="10"/>
      <c r="M182" s="1"/>
    </row>
    <row r="183" spans="1:13" ht="18" customHeight="1">
      <c r="A183" s="2"/>
      <c r="B183" s="65"/>
      <c r="C183" s="17" t="s">
        <v>201</v>
      </c>
      <c r="D183" s="15">
        <v>10000</v>
      </c>
      <c r="E183" s="15">
        <f t="shared" si="8"/>
        <v>20000</v>
      </c>
      <c r="F183" s="15">
        <f t="shared" si="9"/>
        <v>30000</v>
      </c>
      <c r="G183" s="14">
        <v>0.75</v>
      </c>
      <c r="H183" s="33"/>
      <c r="I183" s="33"/>
      <c r="J183" s="33"/>
      <c r="K183" s="22"/>
      <c r="L183" s="10"/>
      <c r="M183" s="1"/>
    </row>
    <row r="184" spans="1:13" ht="18" customHeight="1">
      <c r="A184" s="2">
        <v>52</v>
      </c>
      <c r="B184" s="1"/>
      <c r="C184" s="11" t="s">
        <v>202</v>
      </c>
      <c r="D184" s="15"/>
      <c r="E184" s="15"/>
      <c r="F184" s="15"/>
      <c r="G184" s="14"/>
      <c r="H184" s="33">
        <f>D185*G185</f>
        <v>40000</v>
      </c>
      <c r="I184" s="33">
        <f>H184*2</f>
        <v>80000</v>
      </c>
      <c r="J184" s="33">
        <f>H184*3</f>
        <v>120000</v>
      </c>
      <c r="K184" s="37" t="s">
        <v>203</v>
      </c>
      <c r="L184" s="10">
        <v>501010311</v>
      </c>
      <c r="M184" s="12" t="s">
        <v>17</v>
      </c>
    </row>
    <row r="185" spans="1:13" ht="31.5" customHeight="1">
      <c r="A185" s="2"/>
      <c r="B185" s="65"/>
      <c r="C185" s="17" t="s">
        <v>204</v>
      </c>
      <c r="D185" s="15">
        <v>10000</v>
      </c>
      <c r="E185" s="15">
        <f>D185*2</f>
        <v>20000</v>
      </c>
      <c r="F185" s="15">
        <f>D185*3</f>
        <v>30000</v>
      </c>
      <c r="G185" s="14">
        <v>4</v>
      </c>
      <c r="H185" s="33"/>
      <c r="I185" s="33"/>
      <c r="J185" s="33"/>
      <c r="K185" s="1"/>
      <c r="L185" s="10"/>
      <c r="M185" s="1"/>
    </row>
    <row r="186" spans="1:13" ht="18" customHeight="1">
      <c r="A186" s="2">
        <v>53</v>
      </c>
      <c r="B186" s="1"/>
      <c r="C186" s="20" t="s">
        <v>205</v>
      </c>
      <c r="D186" s="15"/>
      <c r="E186" s="15"/>
      <c r="F186" s="15"/>
      <c r="G186" s="14"/>
      <c r="H186" s="33">
        <f>D187*G187+D188*G188</f>
        <v>32100</v>
      </c>
      <c r="I186" s="33">
        <f>H186*2</f>
        <v>64200</v>
      </c>
      <c r="J186" s="33">
        <f>H186*3</f>
        <v>96300</v>
      </c>
      <c r="K186" s="22" t="s">
        <v>206</v>
      </c>
      <c r="L186" s="10">
        <v>501010311</v>
      </c>
      <c r="M186" s="12" t="s">
        <v>17</v>
      </c>
    </row>
    <row r="187" spans="1:13" ht="51">
      <c r="A187" s="2"/>
      <c r="B187" s="65"/>
      <c r="C187" s="17" t="s">
        <v>448</v>
      </c>
      <c r="D187" s="15">
        <v>70</v>
      </c>
      <c r="E187" s="15">
        <f>D187*2</f>
        <v>140</v>
      </c>
      <c r="F187" s="15">
        <f>D187*3</f>
        <v>210</v>
      </c>
      <c r="G187" s="14">
        <v>210</v>
      </c>
      <c r="H187" s="33"/>
      <c r="I187" s="33"/>
      <c r="J187" s="33"/>
      <c r="K187" s="22"/>
      <c r="L187" s="10"/>
      <c r="M187" s="1"/>
    </row>
    <row r="188" spans="1:13" ht="51">
      <c r="A188" s="2"/>
      <c r="B188" s="65"/>
      <c r="C188" s="17" t="s">
        <v>449</v>
      </c>
      <c r="D188" s="15">
        <v>60</v>
      </c>
      <c r="E188" s="15">
        <f>D188*2</f>
        <v>120</v>
      </c>
      <c r="F188" s="15">
        <f>D188*3</f>
        <v>180</v>
      </c>
      <c r="G188" s="14">
        <v>290</v>
      </c>
      <c r="H188" s="33"/>
      <c r="I188" s="33"/>
      <c r="J188" s="33"/>
      <c r="K188" s="22"/>
      <c r="L188" s="10"/>
      <c r="M188" s="1"/>
    </row>
    <row r="189" spans="1:13" ht="25.5" customHeight="1">
      <c r="A189" s="2">
        <v>54</v>
      </c>
      <c r="B189" s="1"/>
      <c r="C189" s="11" t="s">
        <v>207</v>
      </c>
      <c r="D189" s="15"/>
      <c r="E189" s="15"/>
      <c r="F189" s="15"/>
      <c r="G189" s="14"/>
      <c r="H189" s="33">
        <f>D190*G190</f>
        <v>7200</v>
      </c>
      <c r="I189" s="33">
        <f>H189*2</f>
        <v>14400</v>
      </c>
      <c r="J189" s="33">
        <f>H189*3</f>
        <v>21600</v>
      </c>
      <c r="K189" s="39" t="s">
        <v>206</v>
      </c>
      <c r="L189" s="10">
        <v>501010311</v>
      </c>
      <c r="M189" s="12" t="s">
        <v>17</v>
      </c>
    </row>
    <row r="190" spans="1:13" ht="33" customHeight="1">
      <c r="A190" s="2"/>
      <c r="B190" s="65"/>
      <c r="C190" s="16" t="s">
        <v>208</v>
      </c>
      <c r="D190" s="15">
        <v>60000</v>
      </c>
      <c r="E190" s="15">
        <f>D190*2</f>
        <v>120000</v>
      </c>
      <c r="F190" s="15">
        <f>D190*3</f>
        <v>180000</v>
      </c>
      <c r="G190" s="14">
        <v>0.12</v>
      </c>
      <c r="H190" s="33"/>
      <c r="I190" s="33"/>
      <c r="J190" s="33"/>
      <c r="K190" s="1"/>
      <c r="L190" s="10"/>
      <c r="M190" s="1"/>
    </row>
    <row r="191" spans="1:13" ht="21" customHeight="1">
      <c r="A191" s="2">
        <v>55</v>
      </c>
      <c r="B191" s="1"/>
      <c r="C191" s="11" t="s">
        <v>209</v>
      </c>
      <c r="D191" s="15"/>
      <c r="E191" s="15"/>
      <c r="F191" s="15"/>
      <c r="G191" s="14"/>
      <c r="H191" s="33">
        <f>D192*G192+D193*G193+D194*G194</f>
        <v>22200</v>
      </c>
      <c r="I191" s="33">
        <f>H191*2</f>
        <v>44400</v>
      </c>
      <c r="J191" s="33">
        <f>H191*3</f>
        <v>66600</v>
      </c>
      <c r="K191" s="21" t="s">
        <v>210</v>
      </c>
      <c r="L191" s="10">
        <v>501010311</v>
      </c>
      <c r="M191" s="12" t="s">
        <v>17</v>
      </c>
    </row>
    <row r="192" spans="1:13" ht="54" customHeight="1">
      <c r="A192" s="88"/>
      <c r="B192" s="65"/>
      <c r="C192" s="17" t="s">
        <v>211</v>
      </c>
      <c r="D192" s="15">
        <v>50</v>
      </c>
      <c r="E192" s="15">
        <f>D192*2</f>
        <v>100</v>
      </c>
      <c r="F192" s="15">
        <f>D192*3</f>
        <v>150</v>
      </c>
      <c r="G192" s="14">
        <v>190</v>
      </c>
      <c r="H192" s="33"/>
      <c r="I192" s="33"/>
      <c r="J192" s="33"/>
      <c r="K192" s="22"/>
      <c r="L192" s="10"/>
      <c r="M192" s="1"/>
    </row>
    <row r="193" spans="1:13" ht="18" customHeight="1">
      <c r="A193" s="88"/>
      <c r="B193" s="65"/>
      <c r="C193" s="13" t="s">
        <v>212</v>
      </c>
      <c r="D193" s="15">
        <v>80000</v>
      </c>
      <c r="E193" s="15">
        <f>D193*2</f>
        <v>160000</v>
      </c>
      <c r="F193" s="15">
        <f>D193*3</f>
        <v>240000</v>
      </c>
      <c r="G193" s="14">
        <v>0.12</v>
      </c>
      <c r="H193" s="33"/>
      <c r="I193" s="33"/>
      <c r="J193" s="33"/>
      <c r="K193" s="22"/>
      <c r="L193" s="10"/>
      <c r="M193" s="1"/>
    </row>
    <row r="194" spans="1:13" ht="27.75" customHeight="1">
      <c r="A194" s="88"/>
      <c r="B194" s="65"/>
      <c r="C194" s="13" t="s">
        <v>213</v>
      </c>
      <c r="D194" s="15">
        <v>1000</v>
      </c>
      <c r="E194" s="15">
        <f>D194*2</f>
        <v>2000</v>
      </c>
      <c r="F194" s="15">
        <f>D194*3</f>
        <v>3000</v>
      </c>
      <c r="G194" s="14">
        <v>3.1</v>
      </c>
      <c r="H194" s="33"/>
      <c r="I194" s="33"/>
      <c r="J194" s="33"/>
      <c r="K194" s="22"/>
      <c r="L194" s="10"/>
      <c r="M194" s="1"/>
    </row>
    <row r="195" spans="1:13" ht="18" customHeight="1">
      <c r="A195" s="18">
        <v>56</v>
      </c>
      <c r="B195" s="1"/>
      <c r="C195" s="11" t="s">
        <v>214</v>
      </c>
      <c r="D195" s="15"/>
      <c r="E195" s="15"/>
      <c r="F195" s="15"/>
      <c r="G195" s="14"/>
      <c r="H195" s="33">
        <f>D196*G196</f>
        <v>8000</v>
      </c>
      <c r="I195" s="33">
        <f>H195*2</f>
        <v>16000</v>
      </c>
      <c r="J195" s="33">
        <f>H195*3</f>
        <v>24000</v>
      </c>
      <c r="K195" s="22" t="s">
        <v>215</v>
      </c>
      <c r="L195" s="10">
        <v>501010311</v>
      </c>
      <c r="M195" s="12" t="s">
        <v>17</v>
      </c>
    </row>
    <row r="196" spans="1:13" ht="18" customHeight="1">
      <c r="A196" s="2"/>
      <c r="B196" s="66"/>
      <c r="C196" s="13" t="s">
        <v>216</v>
      </c>
      <c r="D196" s="7">
        <v>100</v>
      </c>
      <c r="E196" s="15">
        <f>D196*2</f>
        <v>200</v>
      </c>
      <c r="F196" s="15">
        <f>D196*3</f>
        <v>300</v>
      </c>
      <c r="G196" s="8">
        <v>80</v>
      </c>
      <c r="H196" s="58"/>
      <c r="I196" s="33"/>
      <c r="J196" s="33"/>
      <c r="K196" s="22"/>
      <c r="L196" s="10"/>
      <c r="M196" s="1"/>
    </row>
    <row r="197" spans="1:13" ht="94.5">
      <c r="A197" s="18">
        <v>57</v>
      </c>
      <c r="B197" s="1"/>
      <c r="C197" s="11" t="s">
        <v>455</v>
      </c>
      <c r="D197" s="7"/>
      <c r="E197" s="15"/>
      <c r="F197" s="15"/>
      <c r="G197" s="8"/>
      <c r="H197" s="33">
        <f>D198*G198+D199*G199</f>
        <v>79800</v>
      </c>
      <c r="I197" s="33">
        <f>H197*2</f>
        <v>159600</v>
      </c>
      <c r="J197" s="33">
        <f>H197*3</f>
        <v>239400</v>
      </c>
      <c r="K197" s="9" t="s">
        <v>217</v>
      </c>
      <c r="L197" s="10">
        <v>501010317</v>
      </c>
      <c r="M197" s="12" t="s">
        <v>17</v>
      </c>
    </row>
    <row r="198" spans="1:13" ht="18" customHeight="1">
      <c r="A198" s="18"/>
      <c r="B198" s="66"/>
      <c r="C198" s="13" t="s">
        <v>218</v>
      </c>
      <c r="D198" s="7">
        <v>500</v>
      </c>
      <c r="E198" s="15">
        <f>D198*2</f>
        <v>1000</v>
      </c>
      <c r="F198" s="15">
        <f>D198*3</f>
        <v>1500</v>
      </c>
      <c r="G198" s="8">
        <v>105</v>
      </c>
      <c r="H198" s="60"/>
      <c r="I198" s="33"/>
      <c r="J198" s="33"/>
      <c r="K198" s="22"/>
      <c r="L198" s="10"/>
      <c r="M198" s="1"/>
    </row>
    <row r="199" spans="1:13" ht="18" customHeight="1">
      <c r="A199" s="18"/>
      <c r="B199" s="66"/>
      <c r="C199" s="13" t="s">
        <v>219</v>
      </c>
      <c r="D199" s="7">
        <v>260</v>
      </c>
      <c r="E199" s="15">
        <f>D199*2</f>
        <v>520</v>
      </c>
      <c r="F199" s="15">
        <f>D199*3</f>
        <v>780</v>
      </c>
      <c r="G199" s="8">
        <v>105</v>
      </c>
      <c r="H199" s="60"/>
      <c r="I199" s="33"/>
      <c r="J199" s="33"/>
      <c r="K199" s="22"/>
      <c r="L199" s="10"/>
      <c r="M199" s="1"/>
    </row>
    <row r="200" spans="1:13" ht="18" customHeight="1">
      <c r="A200" s="2">
        <v>58</v>
      </c>
      <c r="B200" s="20"/>
      <c r="C200" s="20" t="s">
        <v>220</v>
      </c>
      <c r="D200" s="1"/>
      <c r="E200" s="15"/>
      <c r="F200" s="15"/>
      <c r="G200" s="26"/>
      <c r="H200" s="33">
        <f>D201*G201</f>
        <v>4600</v>
      </c>
      <c r="I200" s="33">
        <f>H200*2</f>
        <v>9200</v>
      </c>
      <c r="J200" s="33">
        <f>H200*3</f>
        <v>13800</v>
      </c>
      <c r="K200" s="9" t="s">
        <v>221</v>
      </c>
      <c r="L200" s="10">
        <v>501010311</v>
      </c>
      <c r="M200" s="12" t="s">
        <v>17</v>
      </c>
    </row>
    <row r="201" spans="1:13" ht="18" customHeight="1">
      <c r="A201" s="12"/>
      <c r="B201" s="65"/>
      <c r="C201" s="17" t="s">
        <v>222</v>
      </c>
      <c r="D201" s="15">
        <v>20</v>
      </c>
      <c r="E201" s="15">
        <f>D201*2</f>
        <v>40</v>
      </c>
      <c r="F201" s="15">
        <f>D201*3</f>
        <v>60</v>
      </c>
      <c r="G201" s="14">
        <v>230</v>
      </c>
      <c r="H201" s="33"/>
      <c r="I201" s="33"/>
      <c r="J201" s="33"/>
      <c r="K201" s="1"/>
      <c r="L201" s="10"/>
      <c r="M201" s="1"/>
    </row>
    <row r="202" spans="1:13" ht="18" customHeight="1">
      <c r="A202" s="2">
        <v>59</v>
      </c>
      <c r="B202" s="1"/>
      <c r="C202" s="20" t="s">
        <v>223</v>
      </c>
      <c r="D202" s="15"/>
      <c r="E202" s="15"/>
      <c r="F202" s="15"/>
      <c r="G202" s="14"/>
      <c r="H202" s="33">
        <f>D203*G203</f>
        <v>12000</v>
      </c>
      <c r="I202" s="33">
        <f>H202*2</f>
        <v>24000</v>
      </c>
      <c r="J202" s="33">
        <f>H202*3</f>
        <v>36000</v>
      </c>
      <c r="K202" s="9" t="s">
        <v>221</v>
      </c>
      <c r="L202" s="10">
        <v>501010311</v>
      </c>
      <c r="M202" s="12" t="s">
        <v>17</v>
      </c>
    </row>
    <row r="203" spans="1:13" ht="18" customHeight="1">
      <c r="A203" s="2"/>
      <c r="B203" s="65"/>
      <c r="C203" s="13" t="s">
        <v>224</v>
      </c>
      <c r="D203" s="15">
        <v>5000</v>
      </c>
      <c r="E203" s="15">
        <f>D203*2</f>
        <v>10000</v>
      </c>
      <c r="F203" s="15">
        <f>D203*3</f>
        <v>15000</v>
      </c>
      <c r="G203" s="14">
        <v>2.4</v>
      </c>
      <c r="H203" s="33"/>
      <c r="I203" s="33"/>
      <c r="J203" s="33"/>
      <c r="K203" s="22"/>
      <c r="L203" s="10"/>
      <c r="M203" s="1"/>
    </row>
    <row r="204" spans="1:13" ht="18" customHeight="1">
      <c r="A204" s="2">
        <v>60</v>
      </c>
      <c r="B204" s="1"/>
      <c r="C204" s="20" t="s">
        <v>225</v>
      </c>
      <c r="D204" s="15"/>
      <c r="E204" s="15"/>
      <c r="F204" s="15"/>
      <c r="G204" s="14"/>
      <c r="H204" s="33">
        <f>D205*G205</f>
        <v>8000</v>
      </c>
      <c r="I204" s="33">
        <f>H204*2</f>
        <v>16000</v>
      </c>
      <c r="J204" s="33">
        <f>H204*3</f>
        <v>24000</v>
      </c>
      <c r="K204" s="22" t="s">
        <v>226</v>
      </c>
      <c r="L204" s="10">
        <v>501010311</v>
      </c>
      <c r="M204" s="12" t="s">
        <v>17</v>
      </c>
    </row>
    <row r="205" spans="1:13" ht="18" customHeight="1">
      <c r="A205" s="2"/>
      <c r="B205" s="65"/>
      <c r="C205" s="13" t="s">
        <v>227</v>
      </c>
      <c r="D205" s="7">
        <v>5000</v>
      </c>
      <c r="E205" s="15">
        <f>D205*2</f>
        <v>10000</v>
      </c>
      <c r="F205" s="15">
        <f>D205*3</f>
        <v>15000</v>
      </c>
      <c r="G205" s="8">
        <v>1.6</v>
      </c>
      <c r="H205" s="58"/>
      <c r="I205" s="33"/>
      <c r="J205" s="33"/>
      <c r="K205" s="22"/>
      <c r="L205" s="10"/>
      <c r="M205" s="1"/>
    </row>
    <row r="206" spans="1:13" ht="28.5" customHeight="1">
      <c r="A206" s="2">
        <v>61</v>
      </c>
      <c r="B206" s="1"/>
      <c r="C206" s="20" t="s">
        <v>228</v>
      </c>
      <c r="D206" s="15"/>
      <c r="E206" s="15"/>
      <c r="F206" s="15"/>
      <c r="G206" s="14"/>
      <c r="H206" s="33">
        <f>D207*G207</f>
        <v>2500.2000000000003</v>
      </c>
      <c r="I206" s="33">
        <f>H206*2</f>
        <v>5000.4000000000005</v>
      </c>
      <c r="J206" s="33">
        <f>H206*3</f>
        <v>7500.6</v>
      </c>
      <c r="K206" s="37" t="s">
        <v>229</v>
      </c>
      <c r="L206" s="10">
        <v>501010311</v>
      </c>
      <c r="M206" s="12" t="s">
        <v>17</v>
      </c>
    </row>
    <row r="207" spans="1:13" ht="34.5" customHeight="1">
      <c r="A207" s="2"/>
      <c r="B207" s="65"/>
      <c r="C207" s="17" t="s">
        <v>230</v>
      </c>
      <c r="D207" s="15">
        <v>30</v>
      </c>
      <c r="E207" s="15">
        <f>D207*2</f>
        <v>60</v>
      </c>
      <c r="F207" s="15">
        <f>D207*3</f>
        <v>90</v>
      </c>
      <c r="G207" s="14">
        <v>83.34</v>
      </c>
      <c r="H207" s="33"/>
      <c r="I207" s="33"/>
      <c r="J207" s="33"/>
      <c r="K207" s="1"/>
      <c r="L207" s="10"/>
      <c r="M207" s="1"/>
    </row>
    <row r="208" spans="1:13" ht="24.75" customHeight="1">
      <c r="A208" s="2">
        <v>62</v>
      </c>
      <c r="B208" s="1"/>
      <c r="C208" s="11" t="s">
        <v>231</v>
      </c>
      <c r="D208" s="15"/>
      <c r="E208" s="15"/>
      <c r="F208" s="15"/>
      <c r="G208" s="14"/>
      <c r="H208" s="33">
        <f>D209*G209+D210*G210+D211*G211+D212*G212</f>
        <v>4800</v>
      </c>
      <c r="I208" s="33">
        <f>H208*2</f>
        <v>9600</v>
      </c>
      <c r="J208" s="33">
        <f>H208*3</f>
        <v>14400</v>
      </c>
      <c r="K208" s="37" t="s">
        <v>232</v>
      </c>
      <c r="L208" s="10">
        <v>501010311</v>
      </c>
      <c r="M208" s="12" t="s">
        <v>17</v>
      </c>
    </row>
    <row r="209" spans="1:257">
      <c r="A209" s="88"/>
      <c r="B209" s="65"/>
      <c r="C209" s="13" t="s">
        <v>233</v>
      </c>
      <c r="D209" s="15">
        <v>60</v>
      </c>
      <c r="E209" s="15">
        <f>D209*2</f>
        <v>120</v>
      </c>
      <c r="F209" s="15">
        <f>D209*3</f>
        <v>180</v>
      </c>
      <c r="G209" s="14">
        <v>20</v>
      </c>
      <c r="H209" s="33"/>
      <c r="I209" s="33"/>
      <c r="J209" s="33"/>
      <c r="K209" s="1"/>
      <c r="L209" s="10"/>
      <c r="M209" s="1"/>
    </row>
    <row r="210" spans="1:257">
      <c r="A210" s="88"/>
      <c r="B210" s="65"/>
      <c r="C210" s="13" t="s">
        <v>234</v>
      </c>
      <c r="D210" s="15">
        <v>60</v>
      </c>
      <c r="E210" s="15">
        <f>D210*2</f>
        <v>120</v>
      </c>
      <c r="F210" s="15">
        <f>D210*3</f>
        <v>180</v>
      </c>
      <c r="G210" s="14">
        <v>20</v>
      </c>
      <c r="H210" s="33"/>
      <c r="I210" s="33"/>
      <c r="J210" s="33"/>
      <c r="K210" s="1"/>
      <c r="L210" s="10"/>
      <c r="M210" s="1"/>
    </row>
    <row r="211" spans="1:257">
      <c r="A211" s="88"/>
      <c r="B211" s="65"/>
      <c r="C211" s="13" t="s">
        <v>235</v>
      </c>
      <c r="D211" s="15">
        <v>60</v>
      </c>
      <c r="E211" s="15">
        <f>D211*2</f>
        <v>120</v>
      </c>
      <c r="F211" s="15">
        <f>D211*3</f>
        <v>180</v>
      </c>
      <c r="G211" s="14">
        <v>20</v>
      </c>
      <c r="H211" s="33"/>
      <c r="I211" s="33"/>
      <c r="J211" s="33"/>
      <c r="K211" s="1"/>
      <c r="L211" s="10"/>
      <c r="M211" s="1"/>
    </row>
    <row r="212" spans="1:257">
      <c r="A212" s="88"/>
      <c r="B212" s="65"/>
      <c r="C212" s="13" t="s">
        <v>236</v>
      </c>
      <c r="D212" s="15">
        <v>60</v>
      </c>
      <c r="E212" s="15">
        <f>D212*2</f>
        <v>120</v>
      </c>
      <c r="F212" s="15">
        <f>D212*3</f>
        <v>180</v>
      </c>
      <c r="G212" s="14">
        <v>20</v>
      </c>
      <c r="H212" s="33"/>
      <c r="I212" s="33"/>
      <c r="J212" s="33"/>
      <c r="K212" s="1"/>
      <c r="L212" s="10"/>
      <c r="M212" s="1"/>
    </row>
    <row r="213" spans="1:257" ht="18" customHeight="1">
      <c r="A213" s="2">
        <v>63</v>
      </c>
      <c r="B213" s="1"/>
      <c r="C213" s="20" t="s">
        <v>237</v>
      </c>
      <c r="D213" s="15"/>
      <c r="E213" s="15"/>
      <c r="F213" s="15"/>
      <c r="G213" s="14"/>
      <c r="H213" s="33">
        <f>D214*G214</f>
        <v>7200</v>
      </c>
      <c r="I213" s="33">
        <f>H213*2</f>
        <v>14400</v>
      </c>
      <c r="J213" s="33">
        <f>H213*3</f>
        <v>21600</v>
      </c>
      <c r="K213" s="37" t="s">
        <v>238</v>
      </c>
      <c r="L213" s="10">
        <v>501010311</v>
      </c>
      <c r="M213" s="12" t="s">
        <v>17</v>
      </c>
    </row>
    <row r="214" spans="1:257" ht="18" customHeight="1">
      <c r="A214" s="2"/>
      <c r="B214" s="65"/>
      <c r="C214" s="13" t="s">
        <v>239</v>
      </c>
      <c r="D214" s="7">
        <v>8000</v>
      </c>
      <c r="E214" s="15">
        <f>D214*2</f>
        <v>16000</v>
      </c>
      <c r="F214" s="15">
        <f>D214*3</f>
        <v>24000</v>
      </c>
      <c r="G214" s="8">
        <v>0.9</v>
      </c>
      <c r="H214" s="58"/>
      <c r="I214" s="33"/>
      <c r="J214" s="33"/>
      <c r="K214" s="9"/>
      <c r="L214" s="10"/>
      <c r="M214" s="1"/>
    </row>
    <row r="215" spans="1:257" ht="18" customHeight="1">
      <c r="A215" s="2">
        <v>64</v>
      </c>
      <c r="B215" s="1"/>
      <c r="C215" s="20" t="s">
        <v>240</v>
      </c>
      <c r="D215" s="15"/>
      <c r="E215" s="15"/>
      <c r="F215" s="15"/>
      <c r="G215" s="14"/>
      <c r="H215" s="33">
        <f>D216*G216+D217*G217</f>
        <v>3900</v>
      </c>
      <c r="I215" s="33">
        <f>H215*2</f>
        <v>7800</v>
      </c>
      <c r="J215" s="33">
        <f>H215*3</f>
        <v>11700</v>
      </c>
      <c r="K215" s="22" t="s">
        <v>241</v>
      </c>
      <c r="L215" s="10">
        <v>501010311</v>
      </c>
      <c r="M215" s="12" t="s">
        <v>17</v>
      </c>
    </row>
    <row r="216" spans="1:257" ht="18" customHeight="1">
      <c r="A216" s="88"/>
      <c r="B216" s="65"/>
      <c r="C216" s="76" t="s">
        <v>242</v>
      </c>
      <c r="D216" s="15">
        <v>10</v>
      </c>
      <c r="E216" s="15">
        <f>D216*2</f>
        <v>20</v>
      </c>
      <c r="F216" s="15">
        <f>D216*3</f>
        <v>30</v>
      </c>
      <c r="G216" s="14">
        <v>360</v>
      </c>
      <c r="H216" s="33"/>
      <c r="I216" s="33"/>
      <c r="J216" s="33"/>
      <c r="K216" s="22"/>
      <c r="L216" s="10"/>
      <c r="M216" s="1"/>
    </row>
    <row r="217" spans="1:257" ht="18" customHeight="1">
      <c r="A217" s="88"/>
      <c r="B217" s="65"/>
      <c r="C217" s="3" t="s">
        <v>243</v>
      </c>
      <c r="D217" s="15">
        <v>20</v>
      </c>
      <c r="E217" s="15">
        <f>D217*2</f>
        <v>40</v>
      </c>
      <c r="F217" s="15">
        <f>D217*3</f>
        <v>60</v>
      </c>
      <c r="G217" s="14">
        <v>15</v>
      </c>
      <c r="H217" s="33"/>
      <c r="I217" s="33"/>
      <c r="J217" s="33"/>
      <c r="K217" s="22"/>
      <c r="L217" s="10"/>
      <c r="M217" s="1"/>
    </row>
    <row r="218" spans="1:257" ht="25.5" customHeight="1">
      <c r="A218" s="2">
        <v>65</v>
      </c>
      <c r="B218" s="41"/>
      <c r="C218" s="20" t="s">
        <v>244</v>
      </c>
      <c r="D218" s="40"/>
      <c r="E218" s="41"/>
      <c r="F218" s="42"/>
      <c r="G218" s="77"/>
      <c r="H218" s="33">
        <f>D220*G220+D219*G219</f>
        <v>3800</v>
      </c>
      <c r="I218" s="33">
        <f>H218*2</f>
        <v>7600</v>
      </c>
      <c r="J218" s="33">
        <f>H218*3</f>
        <v>11400</v>
      </c>
      <c r="K218" s="22" t="s">
        <v>245</v>
      </c>
      <c r="L218" s="10">
        <v>501010311</v>
      </c>
      <c r="M218" s="12" t="s">
        <v>17</v>
      </c>
      <c r="N218" s="79"/>
      <c r="O218" s="79"/>
      <c r="P218" s="79"/>
      <c r="Q218" s="79"/>
      <c r="R218" s="79"/>
      <c r="S218" s="79"/>
      <c r="T218" s="79"/>
      <c r="U218" s="79"/>
      <c r="V218" s="79"/>
      <c r="W218" s="79"/>
      <c r="X218" s="79"/>
      <c r="Y218" s="79"/>
      <c r="Z218" s="79"/>
      <c r="AA218" s="79"/>
      <c r="AB218" s="79"/>
      <c r="AC218" s="79"/>
      <c r="AD218" s="79"/>
      <c r="AE218" s="79"/>
      <c r="AF218" s="79"/>
      <c r="AG218" s="79"/>
      <c r="AH218" s="79"/>
      <c r="AI218" s="79"/>
      <c r="AJ218" s="79"/>
      <c r="AK218" s="79"/>
      <c r="AL218" s="79"/>
      <c r="AM218" s="79"/>
      <c r="AN218" s="79"/>
      <c r="AO218" s="79"/>
      <c r="AP218" s="79"/>
      <c r="AQ218" s="79"/>
      <c r="AR218" s="79"/>
      <c r="AS218" s="79"/>
      <c r="AT218" s="79"/>
      <c r="AU218" s="79"/>
      <c r="AV218" s="79"/>
      <c r="AW218" s="79"/>
      <c r="AX218" s="79"/>
      <c r="AY218" s="79"/>
      <c r="AZ218" s="79"/>
      <c r="BA218" s="79"/>
      <c r="BB218" s="79"/>
      <c r="BC218" s="79"/>
      <c r="BD218" s="79"/>
      <c r="BE218" s="79"/>
      <c r="BF218" s="79"/>
      <c r="BG218" s="79"/>
      <c r="BH218" s="79"/>
      <c r="BI218" s="79"/>
      <c r="BJ218" s="79"/>
      <c r="BK218" s="79"/>
      <c r="BL218" s="79"/>
      <c r="BM218" s="79"/>
      <c r="BN218" s="79"/>
      <c r="BO218" s="79"/>
      <c r="BP218" s="79"/>
      <c r="BQ218" s="79"/>
      <c r="BR218" s="79"/>
      <c r="BS218" s="79"/>
      <c r="BT218" s="79"/>
      <c r="BU218" s="79"/>
      <c r="BV218" s="79"/>
      <c r="BW218" s="79"/>
      <c r="BX218" s="79"/>
      <c r="BY218" s="79"/>
      <c r="BZ218" s="79"/>
      <c r="CA218" s="79"/>
      <c r="CB218" s="79"/>
      <c r="CC218" s="79"/>
      <c r="CD218" s="79"/>
      <c r="CE218" s="79"/>
      <c r="CF218" s="79"/>
      <c r="CG218" s="79"/>
      <c r="CH218" s="79"/>
      <c r="CI218" s="79"/>
      <c r="CJ218" s="79"/>
      <c r="CK218" s="79"/>
      <c r="CL218" s="79"/>
      <c r="CM218" s="79"/>
      <c r="CN218" s="79"/>
      <c r="CO218" s="79"/>
      <c r="CP218" s="79"/>
      <c r="CQ218" s="79"/>
      <c r="CR218" s="79"/>
      <c r="CS218" s="79"/>
      <c r="CT218" s="79"/>
      <c r="CU218" s="79"/>
      <c r="CV218" s="79"/>
      <c r="CW218" s="79"/>
      <c r="CX218" s="79"/>
      <c r="CY218" s="79"/>
      <c r="CZ218" s="79"/>
      <c r="DA218" s="79"/>
      <c r="DB218" s="79"/>
      <c r="DC218" s="79"/>
      <c r="DD218" s="79"/>
      <c r="DE218" s="79"/>
      <c r="DF218" s="79"/>
      <c r="DG218" s="79"/>
      <c r="DH218" s="79"/>
      <c r="DI218" s="79"/>
      <c r="DJ218" s="79"/>
      <c r="DK218" s="79"/>
      <c r="DL218" s="79"/>
      <c r="DM218" s="79"/>
      <c r="DN218" s="79"/>
      <c r="DO218" s="79"/>
      <c r="DP218" s="79"/>
      <c r="DQ218" s="79"/>
      <c r="DR218" s="79"/>
      <c r="DS218" s="79"/>
      <c r="DT218" s="79"/>
      <c r="DU218" s="79"/>
      <c r="DV218" s="79"/>
      <c r="DW218" s="79"/>
      <c r="DX218" s="79"/>
      <c r="DY218" s="79"/>
      <c r="DZ218" s="79"/>
      <c r="EA218" s="79"/>
      <c r="EB218" s="79"/>
      <c r="EC218" s="79"/>
      <c r="ED218" s="79"/>
      <c r="EE218" s="79"/>
      <c r="EF218" s="79"/>
      <c r="EG218" s="79"/>
      <c r="EH218" s="79"/>
      <c r="EI218" s="79"/>
      <c r="EJ218" s="79"/>
      <c r="EK218" s="79"/>
      <c r="EL218" s="79"/>
      <c r="EM218" s="79"/>
      <c r="EN218" s="79"/>
      <c r="EO218" s="79"/>
      <c r="EP218" s="79"/>
      <c r="EQ218" s="79"/>
      <c r="ER218" s="79"/>
      <c r="ES218" s="79"/>
      <c r="ET218" s="79"/>
      <c r="EU218" s="79"/>
      <c r="EV218" s="79"/>
      <c r="EW218" s="79"/>
      <c r="EX218" s="79"/>
      <c r="EY218" s="79"/>
      <c r="EZ218" s="79"/>
      <c r="FA218" s="79"/>
      <c r="FB218" s="79"/>
      <c r="FC218" s="79"/>
      <c r="FD218" s="79"/>
      <c r="FE218" s="79"/>
      <c r="FF218" s="79"/>
      <c r="FG218" s="79"/>
      <c r="FH218" s="79"/>
      <c r="FI218" s="79"/>
      <c r="FJ218" s="79"/>
      <c r="FK218" s="79"/>
      <c r="FL218" s="79"/>
      <c r="FM218" s="79"/>
      <c r="FN218" s="79"/>
      <c r="FO218" s="79"/>
      <c r="FP218" s="79"/>
      <c r="FQ218" s="79"/>
      <c r="FR218" s="79"/>
      <c r="FS218" s="79"/>
      <c r="FT218" s="79"/>
      <c r="FU218" s="79"/>
      <c r="FV218" s="79"/>
      <c r="FW218" s="79"/>
      <c r="FX218" s="79"/>
      <c r="FY218" s="79"/>
      <c r="FZ218" s="79"/>
      <c r="GA218" s="79"/>
      <c r="GB218" s="79"/>
      <c r="GC218" s="79"/>
      <c r="GD218" s="79"/>
      <c r="GE218" s="79"/>
      <c r="GF218" s="79"/>
      <c r="GG218" s="79"/>
      <c r="GH218" s="79"/>
      <c r="GI218" s="79"/>
      <c r="GJ218" s="79"/>
      <c r="GK218" s="79"/>
      <c r="GL218" s="79"/>
      <c r="GM218" s="79"/>
      <c r="GN218" s="79"/>
      <c r="GO218" s="79"/>
      <c r="GP218" s="79"/>
      <c r="GQ218" s="79"/>
      <c r="GR218" s="79"/>
      <c r="GS218" s="79"/>
      <c r="GT218" s="79"/>
      <c r="GU218" s="79"/>
      <c r="GV218" s="79"/>
      <c r="GW218" s="79"/>
      <c r="GX218" s="79"/>
      <c r="GY218" s="79"/>
      <c r="GZ218" s="79"/>
      <c r="HA218" s="79"/>
      <c r="HB218" s="79"/>
      <c r="HC218" s="79"/>
      <c r="HD218" s="79"/>
      <c r="HE218" s="79"/>
      <c r="HF218" s="79"/>
      <c r="HG218" s="79"/>
      <c r="HH218" s="79"/>
      <c r="HI218" s="79"/>
      <c r="HJ218" s="79"/>
      <c r="HK218" s="79"/>
      <c r="HL218" s="79"/>
      <c r="HM218" s="79"/>
      <c r="HN218" s="79"/>
      <c r="HO218" s="79"/>
      <c r="HP218" s="79"/>
      <c r="HQ218" s="79"/>
      <c r="HR218" s="79"/>
      <c r="HS218" s="79"/>
      <c r="HT218" s="79"/>
      <c r="HU218" s="79"/>
      <c r="HV218" s="79"/>
      <c r="HW218" s="79"/>
      <c r="HX218" s="79"/>
      <c r="HY218" s="79"/>
      <c r="HZ218" s="79"/>
      <c r="IA218" s="79"/>
      <c r="IB218" s="79"/>
      <c r="IC218" s="79"/>
      <c r="ID218" s="79"/>
      <c r="IE218" s="79"/>
      <c r="IF218" s="79"/>
      <c r="IG218" s="79"/>
      <c r="IH218" s="79"/>
      <c r="II218" s="79"/>
      <c r="IJ218" s="79"/>
      <c r="IK218" s="79"/>
      <c r="IL218" s="79"/>
      <c r="IM218" s="79"/>
      <c r="IN218" s="79"/>
      <c r="IO218" s="79"/>
      <c r="IP218" s="79"/>
      <c r="IQ218" s="79"/>
      <c r="IR218" s="79"/>
      <c r="IS218" s="79"/>
      <c r="IT218" s="79"/>
      <c r="IU218" s="79"/>
      <c r="IV218" s="79"/>
      <c r="IW218" s="79"/>
    </row>
    <row r="219" spans="1:257" ht="51">
      <c r="A219" s="43"/>
      <c r="B219" s="41"/>
      <c r="C219" s="13" t="s">
        <v>246</v>
      </c>
      <c r="D219" s="87">
        <v>10</v>
      </c>
      <c r="E219" s="87">
        <v>20</v>
      </c>
      <c r="F219" s="87">
        <v>30</v>
      </c>
      <c r="G219" s="14">
        <v>190</v>
      </c>
      <c r="H219" s="61"/>
      <c r="I219" s="61"/>
      <c r="J219" s="61"/>
      <c r="K219" s="44"/>
      <c r="L219" s="41"/>
      <c r="M219" s="41"/>
      <c r="N219" s="79"/>
      <c r="O219" s="79"/>
      <c r="P219" s="79"/>
      <c r="Q219" s="79">
        <f>190+40</f>
        <v>230</v>
      </c>
      <c r="R219" s="79"/>
      <c r="S219" s="79"/>
      <c r="T219" s="79"/>
      <c r="U219" s="79"/>
      <c r="V219" s="79"/>
      <c r="W219" s="79"/>
      <c r="X219" s="79"/>
      <c r="Y219" s="79"/>
      <c r="Z219" s="79"/>
      <c r="AA219" s="79"/>
      <c r="AB219" s="79"/>
      <c r="AC219" s="79"/>
      <c r="AD219" s="79"/>
      <c r="AE219" s="79"/>
      <c r="AF219" s="79"/>
      <c r="AG219" s="79"/>
      <c r="AH219" s="79"/>
      <c r="AI219" s="79"/>
      <c r="AJ219" s="79"/>
      <c r="AK219" s="79"/>
      <c r="AL219" s="79"/>
      <c r="AM219" s="79"/>
      <c r="AN219" s="79"/>
      <c r="AO219" s="79"/>
      <c r="AP219" s="79"/>
      <c r="AQ219" s="79"/>
      <c r="AR219" s="79"/>
      <c r="AS219" s="79"/>
      <c r="AT219" s="79"/>
      <c r="AU219" s="79"/>
      <c r="AV219" s="79"/>
      <c r="AW219" s="79"/>
      <c r="AX219" s="79"/>
      <c r="AY219" s="79"/>
      <c r="AZ219" s="79"/>
      <c r="BA219" s="79"/>
      <c r="BB219" s="79"/>
      <c r="BC219" s="79"/>
      <c r="BD219" s="79"/>
      <c r="BE219" s="79"/>
      <c r="BF219" s="79"/>
      <c r="BG219" s="79"/>
      <c r="BH219" s="79"/>
      <c r="BI219" s="79"/>
      <c r="BJ219" s="79"/>
      <c r="BK219" s="79"/>
      <c r="BL219" s="79"/>
      <c r="BM219" s="79"/>
      <c r="BN219" s="79"/>
      <c r="BO219" s="79"/>
      <c r="BP219" s="79"/>
      <c r="BQ219" s="79"/>
      <c r="BR219" s="79"/>
      <c r="BS219" s="79"/>
      <c r="BT219" s="79"/>
      <c r="BU219" s="79"/>
      <c r="BV219" s="79"/>
      <c r="BW219" s="79"/>
      <c r="BX219" s="79"/>
      <c r="BY219" s="79"/>
      <c r="BZ219" s="79"/>
      <c r="CA219" s="79"/>
      <c r="CB219" s="79"/>
      <c r="CC219" s="79"/>
      <c r="CD219" s="79"/>
      <c r="CE219" s="79"/>
      <c r="CF219" s="79"/>
      <c r="CG219" s="79"/>
      <c r="CH219" s="79"/>
      <c r="CI219" s="79"/>
      <c r="CJ219" s="79"/>
      <c r="CK219" s="79"/>
      <c r="CL219" s="79"/>
      <c r="CM219" s="79"/>
      <c r="CN219" s="79"/>
      <c r="CO219" s="79"/>
      <c r="CP219" s="79"/>
      <c r="CQ219" s="79"/>
      <c r="CR219" s="79"/>
      <c r="CS219" s="79"/>
      <c r="CT219" s="79"/>
      <c r="CU219" s="79"/>
      <c r="CV219" s="79"/>
      <c r="CW219" s="79"/>
      <c r="CX219" s="79"/>
      <c r="CY219" s="79"/>
      <c r="CZ219" s="79"/>
      <c r="DA219" s="79"/>
      <c r="DB219" s="79"/>
      <c r="DC219" s="79"/>
      <c r="DD219" s="79"/>
      <c r="DE219" s="79"/>
      <c r="DF219" s="79"/>
      <c r="DG219" s="79"/>
      <c r="DH219" s="79"/>
      <c r="DI219" s="79"/>
      <c r="DJ219" s="79"/>
      <c r="DK219" s="79"/>
      <c r="DL219" s="79"/>
      <c r="DM219" s="79"/>
      <c r="DN219" s="79"/>
      <c r="DO219" s="79"/>
      <c r="DP219" s="79"/>
      <c r="DQ219" s="79"/>
      <c r="DR219" s="79"/>
      <c r="DS219" s="79"/>
      <c r="DT219" s="79"/>
      <c r="DU219" s="79"/>
      <c r="DV219" s="79"/>
      <c r="DW219" s="79"/>
      <c r="DX219" s="79"/>
      <c r="DY219" s="79"/>
      <c r="DZ219" s="79"/>
      <c r="EA219" s="79"/>
      <c r="EB219" s="79"/>
      <c r="EC219" s="79"/>
      <c r="ED219" s="79"/>
      <c r="EE219" s="79"/>
      <c r="EF219" s="79"/>
      <c r="EG219" s="79"/>
      <c r="EH219" s="79"/>
      <c r="EI219" s="79"/>
      <c r="EJ219" s="79"/>
      <c r="EK219" s="79"/>
      <c r="EL219" s="79"/>
      <c r="EM219" s="79"/>
      <c r="EN219" s="79"/>
      <c r="EO219" s="79"/>
      <c r="EP219" s="79"/>
      <c r="EQ219" s="79"/>
      <c r="ER219" s="79"/>
      <c r="ES219" s="79"/>
      <c r="ET219" s="79"/>
      <c r="EU219" s="79"/>
      <c r="EV219" s="79"/>
      <c r="EW219" s="79"/>
      <c r="EX219" s="79"/>
      <c r="EY219" s="79"/>
      <c r="EZ219" s="79"/>
      <c r="FA219" s="79"/>
      <c r="FB219" s="79"/>
      <c r="FC219" s="79"/>
      <c r="FD219" s="79"/>
      <c r="FE219" s="79"/>
      <c r="FF219" s="79"/>
      <c r="FG219" s="79"/>
      <c r="FH219" s="79"/>
      <c r="FI219" s="79"/>
      <c r="FJ219" s="79"/>
      <c r="FK219" s="79"/>
      <c r="FL219" s="79"/>
      <c r="FM219" s="79"/>
      <c r="FN219" s="79"/>
      <c r="FO219" s="79"/>
      <c r="FP219" s="79"/>
      <c r="FQ219" s="79"/>
      <c r="FR219" s="79"/>
      <c r="FS219" s="79"/>
      <c r="FT219" s="79"/>
      <c r="FU219" s="79"/>
      <c r="FV219" s="79"/>
      <c r="FW219" s="79"/>
      <c r="FX219" s="79"/>
      <c r="FY219" s="79"/>
      <c r="FZ219" s="79"/>
      <c r="GA219" s="79"/>
      <c r="GB219" s="79"/>
      <c r="GC219" s="79"/>
      <c r="GD219" s="79"/>
      <c r="GE219" s="79"/>
      <c r="GF219" s="79"/>
      <c r="GG219" s="79"/>
      <c r="GH219" s="79"/>
      <c r="GI219" s="79"/>
      <c r="GJ219" s="79"/>
      <c r="GK219" s="79"/>
      <c r="GL219" s="79"/>
      <c r="GM219" s="79"/>
      <c r="GN219" s="79"/>
      <c r="GO219" s="79"/>
      <c r="GP219" s="79"/>
      <c r="GQ219" s="79"/>
      <c r="GR219" s="79"/>
      <c r="GS219" s="79"/>
      <c r="GT219" s="79"/>
      <c r="GU219" s="79"/>
      <c r="GV219" s="79"/>
      <c r="GW219" s="79"/>
      <c r="GX219" s="79"/>
      <c r="GY219" s="79"/>
      <c r="GZ219" s="79"/>
      <c r="HA219" s="79"/>
      <c r="HB219" s="79"/>
      <c r="HC219" s="79"/>
      <c r="HD219" s="79"/>
      <c r="HE219" s="79"/>
      <c r="HF219" s="79"/>
      <c r="HG219" s="79"/>
      <c r="HH219" s="79"/>
      <c r="HI219" s="79"/>
      <c r="HJ219" s="79"/>
      <c r="HK219" s="79"/>
      <c r="HL219" s="79"/>
      <c r="HM219" s="79"/>
      <c r="HN219" s="79"/>
      <c r="HO219" s="79"/>
      <c r="HP219" s="79"/>
      <c r="HQ219" s="79"/>
      <c r="HR219" s="79"/>
      <c r="HS219" s="79"/>
      <c r="HT219" s="79"/>
      <c r="HU219" s="79"/>
      <c r="HV219" s="79"/>
      <c r="HW219" s="79"/>
      <c r="HX219" s="79"/>
      <c r="HY219" s="79"/>
      <c r="HZ219" s="79"/>
      <c r="IA219" s="79"/>
      <c r="IB219" s="79"/>
      <c r="IC219" s="79"/>
      <c r="ID219" s="79"/>
      <c r="IE219" s="79"/>
      <c r="IF219" s="79"/>
      <c r="IG219" s="79"/>
      <c r="IH219" s="79"/>
      <c r="II219" s="79"/>
      <c r="IJ219" s="79"/>
      <c r="IK219" s="79"/>
      <c r="IL219" s="79"/>
      <c r="IM219" s="79"/>
      <c r="IN219" s="79"/>
      <c r="IO219" s="79"/>
      <c r="IP219" s="79"/>
      <c r="IQ219" s="79"/>
      <c r="IR219" s="79"/>
      <c r="IS219" s="79"/>
      <c r="IT219" s="79"/>
      <c r="IU219" s="79"/>
      <c r="IV219" s="79"/>
      <c r="IW219" s="79"/>
    </row>
    <row r="220" spans="1:257" ht="51">
      <c r="A220" s="43"/>
      <c r="B220" s="41"/>
      <c r="C220" s="13" t="s">
        <v>247</v>
      </c>
      <c r="D220" s="87">
        <v>10</v>
      </c>
      <c r="E220" s="87">
        <v>20</v>
      </c>
      <c r="F220" s="87">
        <v>30</v>
      </c>
      <c r="G220" s="14">
        <v>190</v>
      </c>
      <c r="H220" s="62"/>
      <c r="I220" s="62"/>
      <c r="J220" s="62"/>
      <c r="K220" s="44"/>
      <c r="L220" s="41"/>
      <c r="M220" s="41"/>
      <c r="N220" s="79"/>
      <c r="O220" s="79"/>
      <c r="P220" s="79"/>
      <c r="Q220" s="79"/>
      <c r="R220" s="79"/>
      <c r="S220" s="79"/>
      <c r="T220" s="79"/>
      <c r="U220" s="79"/>
      <c r="V220" s="79"/>
      <c r="W220" s="79"/>
      <c r="X220" s="79"/>
      <c r="Y220" s="79"/>
      <c r="Z220" s="79"/>
      <c r="AA220" s="79"/>
      <c r="AB220" s="79"/>
      <c r="AC220" s="79"/>
      <c r="AD220" s="79"/>
      <c r="AE220" s="79"/>
      <c r="AF220" s="79"/>
      <c r="AG220" s="79"/>
      <c r="AH220" s="79"/>
      <c r="AI220" s="79"/>
      <c r="AJ220" s="79"/>
      <c r="AK220" s="79"/>
      <c r="AL220" s="79"/>
      <c r="AM220" s="79"/>
      <c r="AN220" s="79"/>
      <c r="AO220" s="79"/>
      <c r="AP220" s="79"/>
      <c r="AQ220" s="79"/>
      <c r="AR220" s="79"/>
      <c r="AS220" s="79"/>
      <c r="AT220" s="79"/>
      <c r="AU220" s="79"/>
      <c r="AV220" s="79"/>
      <c r="AW220" s="79"/>
      <c r="AX220" s="79"/>
      <c r="AY220" s="79"/>
      <c r="AZ220" s="79"/>
      <c r="BA220" s="79"/>
      <c r="BB220" s="79"/>
      <c r="BC220" s="79"/>
      <c r="BD220" s="79"/>
      <c r="BE220" s="79"/>
      <c r="BF220" s="79"/>
      <c r="BG220" s="79"/>
      <c r="BH220" s="79"/>
      <c r="BI220" s="79"/>
      <c r="BJ220" s="79"/>
      <c r="BK220" s="79"/>
      <c r="BL220" s="79"/>
      <c r="BM220" s="79"/>
      <c r="BN220" s="79"/>
      <c r="BO220" s="79"/>
      <c r="BP220" s="79"/>
      <c r="BQ220" s="79"/>
      <c r="BR220" s="79"/>
      <c r="BS220" s="79"/>
      <c r="BT220" s="79"/>
      <c r="BU220" s="79"/>
      <c r="BV220" s="79"/>
      <c r="BW220" s="79"/>
      <c r="BX220" s="79"/>
      <c r="BY220" s="79"/>
      <c r="BZ220" s="79"/>
      <c r="CA220" s="79"/>
      <c r="CB220" s="79"/>
      <c r="CC220" s="79"/>
      <c r="CD220" s="79"/>
      <c r="CE220" s="79"/>
      <c r="CF220" s="79"/>
      <c r="CG220" s="79"/>
      <c r="CH220" s="79"/>
      <c r="CI220" s="79"/>
      <c r="CJ220" s="79"/>
      <c r="CK220" s="79"/>
      <c r="CL220" s="79"/>
      <c r="CM220" s="79"/>
      <c r="CN220" s="79"/>
      <c r="CO220" s="79"/>
      <c r="CP220" s="79"/>
      <c r="CQ220" s="79"/>
      <c r="CR220" s="79"/>
      <c r="CS220" s="79"/>
      <c r="CT220" s="79"/>
      <c r="CU220" s="79"/>
      <c r="CV220" s="79"/>
      <c r="CW220" s="79"/>
      <c r="CX220" s="79"/>
      <c r="CY220" s="79"/>
      <c r="CZ220" s="79"/>
      <c r="DA220" s="79"/>
      <c r="DB220" s="79"/>
      <c r="DC220" s="79"/>
      <c r="DD220" s="79"/>
      <c r="DE220" s="79"/>
      <c r="DF220" s="79"/>
      <c r="DG220" s="79"/>
      <c r="DH220" s="79"/>
      <c r="DI220" s="79"/>
      <c r="DJ220" s="79"/>
      <c r="DK220" s="79"/>
      <c r="DL220" s="79"/>
      <c r="DM220" s="79"/>
      <c r="DN220" s="79"/>
      <c r="DO220" s="79"/>
      <c r="DP220" s="79"/>
      <c r="DQ220" s="79"/>
      <c r="DR220" s="79"/>
      <c r="DS220" s="79"/>
      <c r="DT220" s="79"/>
      <c r="DU220" s="79"/>
      <c r="DV220" s="79"/>
      <c r="DW220" s="79"/>
      <c r="DX220" s="79"/>
      <c r="DY220" s="79"/>
      <c r="DZ220" s="79"/>
      <c r="EA220" s="79"/>
      <c r="EB220" s="79"/>
      <c r="EC220" s="79"/>
      <c r="ED220" s="79"/>
      <c r="EE220" s="79"/>
      <c r="EF220" s="79"/>
      <c r="EG220" s="79"/>
      <c r="EH220" s="79"/>
      <c r="EI220" s="79"/>
      <c r="EJ220" s="79"/>
      <c r="EK220" s="79"/>
      <c r="EL220" s="79"/>
      <c r="EM220" s="79"/>
      <c r="EN220" s="79"/>
      <c r="EO220" s="79"/>
      <c r="EP220" s="79"/>
      <c r="EQ220" s="79"/>
      <c r="ER220" s="79"/>
      <c r="ES220" s="79"/>
      <c r="ET220" s="79"/>
      <c r="EU220" s="79"/>
      <c r="EV220" s="79"/>
      <c r="EW220" s="79"/>
      <c r="EX220" s="79"/>
      <c r="EY220" s="79"/>
      <c r="EZ220" s="79"/>
      <c r="FA220" s="79"/>
      <c r="FB220" s="79"/>
      <c r="FC220" s="79"/>
      <c r="FD220" s="79"/>
      <c r="FE220" s="79"/>
      <c r="FF220" s="79"/>
      <c r="FG220" s="79"/>
      <c r="FH220" s="79"/>
      <c r="FI220" s="79"/>
      <c r="FJ220" s="79"/>
      <c r="FK220" s="79"/>
      <c r="FL220" s="79"/>
      <c r="FM220" s="79"/>
      <c r="FN220" s="79"/>
      <c r="FO220" s="79"/>
      <c r="FP220" s="79"/>
      <c r="FQ220" s="79"/>
      <c r="FR220" s="79"/>
      <c r="FS220" s="79"/>
      <c r="FT220" s="79"/>
      <c r="FU220" s="79"/>
      <c r="FV220" s="79"/>
      <c r="FW220" s="79"/>
      <c r="FX220" s="79"/>
      <c r="FY220" s="79"/>
      <c r="FZ220" s="79"/>
      <c r="GA220" s="79"/>
      <c r="GB220" s="79"/>
      <c r="GC220" s="79"/>
      <c r="GD220" s="79"/>
      <c r="GE220" s="79"/>
      <c r="GF220" s="79"/>
      <c r="GG220" s="79"/>
      <c r="GH220" s="79"/>
      <c r="GI220" s="79"/>
      <c r="GJ220" s="79"/>
      <c r="GK220" s="79"/>
      <c r="GL220" s="79"/>
      <c r="GM220" s="79"/>
      <c r="GN220" s="79"/>
      <c r="GO220" s="79"/>
      <c r="GP220" s="79"/>
      <c r="GQ220" s="79"/>
      <c r="GR220" s="79"/>
      <c r="GS220" s="79"/>
      <c r="GT220" s="79"/>
      <c r="GU220" s="79"/>
      <c r="GV220" s="79"/>
      <c r="GW220" s="79"/>
      <c r="GX220" s="79"/>
      <c r="GY220" s="79"/>
      <c r="GZ220" s="79"/>
      <c r="HA220" s="79"/>
      <c r="HB220" s="79"/>
      <c r="HC220" s="79"/>
      <c r="HD220" s="79"/>
      <c r="HE220" s="79"/>
      <c r="HF220" s="79"/>
      <c r="HG220" s="79"/>
      <c r="HH220" s="79"/>
      <c r="HI220" s="79"/>
      <c r="HJ220" s="79"/>
      <c r="HK220" s="79"/>
      <c r="HL220" s="79"/>
      <c r="HM220" s="79"/>
      <c r="HN220" s="79"/>
      <c r="HO220" s="79"/>
      <c r="HP220" s="79"/>
      <c r="HQ220" s="79"/>
      <c r="HR220" s="79"/>
      <c r="HS220" s="79"/>
      <c r="HT220" s="79"/>
      <c r="HU220" s="79"/>
      <c r="HV220" s="79"/>
      <c r="HW220" s="79"/>
      <c r="HX220" s="79"/>
      <c r="HY220" s="79"/>
      <c r="HZ220" s="79"/>
      <c r="IA220" s="79"/>
      <c r="IB220" s="79"/>
      <c r="IC220" s="79"/>
      <c r="ID220" s="79"/>
      <c r="IE220" s="79"/>
      <c r="IF220" s="79"/>
      <c r="IG220" s="79"/>
      <c r="IH220" s="79"/>
      <c r="II220" s="79"/>
      <c r="IJ220" s="79"/>
      <c r="IK220" s="79"/>
      <c r="IL220" s="79"/>
      <c r="IM220" s="79"/>
      <c r="IN220" s="79"/>
      <c r="IO220" s="79"/>
      <c r="IP220" s="79"/>
      <c r="IQ220" s="79"/>
      <c r="IR220" s="79"/>
      <c r="IS220" s="79"/>
      <c r="IT220" s="79"/>
      <c r="IU220" s="79"/>
      <c r="IV220" s="79"/>
      <c r="IW220" s="79"/>
    </row>
    <row r="221" spans="1:257">
      <c r="A221" s="2">
        <v>66</v>
      </c>
      <c r="B221" s="65"/>
      <c r="C221" s="20" t="s">
        <v>248</v>
      </c>
      <c r="D221" s="15"/>
      <c r="E221" s="15"/>
      <c r="F221" s="15"/>
      <c r="G221" s="14"/>
      <c r="H221" s="33">
        <f>D222*G222</f>
        <v>2000</v>
      </c>
      <c r="I221" s="33">
        <f>H221*2</f>
        <v>4000</v>
      </c>
      <c r="J221" s="33">
        <f>H221*3</f>
        <v>6000</v>
      </c>
      <c r="K221" s="22" t="s">
        <v>249</v>
      </c>
      <c r="L221" s="10">
        <v>501010311</v>
      </c>
      <c r="M221" s="12" t="s">
        <v>17</v>
      </c>
    </row>
    <row r="222" spans="1:257">
      <c r="A222" s="35"/>
      <c r="B222" s="35"/>
      <c r="C222" s="32" t="s">
        <v>250</v>
      </c>
      <c r="D222" s="15">
        <v>100</v>
      </c>
      <c r="E222" s="15">
        <f>D222*2</f>
        <v>200</v>
      </c>
      <c r="F222" s="15">
        <f>D222*3</f>
        <v>300</v>
      </c>
      <c r="G222" s="14">
        <v>20</v>
      </c>
      <c r="H222" s="33"/>
      <c r="I222" s="33"/>
      <c r="J222" s="33"/>
      <c r="K222" s="1"/>
      <c r="L222" s="5"/>
      <c r="M222" s="1"/>
    </row>
    <row r="223" spans="1:257" ht="18" customHeight="1">
      <c r="A223" s="2">
        <v>67</v>
      </c>
      <c r="B223" s="1"/>
      <c r="C223" s="11" t="s">
        <v>251</v>
      </c>
      <c r="D223" s="15"/>
      <c r="E223" s="15"/>
      <c r="F223" s="15"/>
      <c r="G223" s="14"/>
      <c r="H223" s="33">
        <f>D224*G224</f>
        <v>12500</v>
      </c>
      <c r="I223" s="33">
        <f>H223*2</f>
        <v>25000</v>
      </c>
      <c r="J223" s="33">
        <f>H223*3</f>
        <v>37500</v>
      </c>
      <c r="K223" s="21" t="s">
        <v>56</v>
      </c>
      <c r="L223" s="10">
        <v>501010311</v>
      </c>
      <c r="M223" s="12" t="s">
        <v>17</v>
      </c>
    </row>
    <row r="224" spans="1:257" ht="18" customHeight="1">
      <c r="A224" s="2"/>
      <c r="B224" s="65"/>
      <c r="C224" s="17" t="s">
        <v>252</v>
      </c>
      <c r="D224" s="15">
        <v>500</v>
      </c>
      <c r="E224" s="15">
        <f>D224*2</f>
        <v>1000</v>
      </c>
      <c r="F224" s="15">
        <f>D224*3</f>
        <v>1500</v>
      </c>
      <c r="G224" s="14">
        <v>25</v>
      </c>
      <c r="H224" s="33"/>
      <c r="I224" s="33"/>
      <c r="J224" s="33"/>
      <c r="K224" s="22"/>
      <c r="L224" s="10"/>
      <c r="M224" s="1"/>
    </row>
    <row r="225" spans="1:13" ht="22.5" customHeight="1">
      <c r="A225" s="2">
        <v>68</v>
      </c>
      <c r="B225" s="65"/>
      <c r="C225" s="11" t="s">
        <v>253</v>
      </c>
      <c r="D225" s="15"/>
      <c r="E225" s="15"/>
      <c r="F225" s="15"/>
      <c r="G225" s="14"/>
      <c r="H225" s="33">
        <f>D227*G227+D226*G226</f>
        <v>8000</v>
      </c>
      <c r="I225" s="33">
        <f>H225*2</f>
        <v>16000</v>
      </c>
      <c r="J225" s="33">
        <f>H225*3</f>
        <v>24000</v>
      </c>
      <c r="K225" s="22" t="s">
        <v>254</v>
      </c>
      <c r="L225" s="10">
        <v>501010311</v>
      </c>
      <c r="M225" s="12" t="s">
        <v>17</v>
      </c>
    </row>
    <row r="226" spans="1:13" ht="38.25">
      <c r="A226" s="35"/>
      <c r="B226" s="35"/>
      <c r="C226" s="16" t="s">
        <v>420</v>
      </c>
      <c r="D226" s="87">
        <v>100</v>
      </c>
      <c r="E226" s="87">
        <f>D226*2</f>
        <v>200</v>
      </c>
      <c r="F226" s="87">
        <f>D226*3</f>
        <v>300</v>
      </c>
      <c r="G226" s="14">
        <v>40</v>
      </c>
      <c r="H226" s="33"/>
      <c r="I226" s="60"/>
      <c r="J226" s="33"/>
      <c r="K226" s="1"/>
      <c r="L226" s="5"/>
      <c r="M226" s="1"/>
    </row>
    <row r="227" spans="1:13" ht="38.25">
      <c r="A227" s="35"/>
      <c r="B227" s="35"/>
      <c r="C227" s="16" t="s">
        <v>421</v>
      </c>
      <c r="D227" s="87">
        <v>100</v>
      </c>
      <c r="E227" s="87">
        <f>D227*2</f>
        <v>200</v>
      </c>
      <c r="F227" s="87">
        <f>D227*3</f>
        <v>300</v>
      </c>
      <c r="G227" s="14">
        <v>40</v>
      </c>
      <c r="H227" s="33"/>
      <c r="I227" s="60"/>
      <c r="J227" s="33"/>
      <c r="K227" s="1"/>
      <c r="L227" s="5"/>
      <c r="M227" s="1"/>
    </row>
    <row r="228" spans="1:13">
      <c r="A228" s="2">
        <v>69</v>
      </c>
      <c r="B228" s="35"/>
      <c r="C228" s="11" t="s">
        <v>255</v>
      </c>
      <c r="D228" s="15"/>
      <c r="E228" s="15"/>
      <c r="F228" s="15"/>
      <c r="G228" s="26"/>
      <c r="H228" s="33">
        <f>D229*G229</f>
        <v>12500</v>
      </c>
      <c r="I228" s="33">
        <f>H228*2</f>
        <v>25000</v>
      </c>
      <c r="J228" s="33">
        <f>H228*3</f>
        <v>37500</v>
      </c>
      <c r="K228" s="22" t="s">
        <v>256</v>
      </c>
      <c r="L228" s="10">
        <v>501010311</v>
      </c>
      <c r="M228" s="12" t="s">
        <v>17</v>
      </c>
    </row>
    <row r="229" spans="1:13" ht="76.5">
      <c r="A229" s="35"/>
      <c r="B229" s="35"/>
      <c r="C229" s="78" t="s">
        <v>257</v>
      </c>
      <c r="D229" s="15">
        <v>2500</v>
      </c>
      <c r="E229" s="15">
        <f>D229*2</f>
        <v>5000</v>
      </c>
      <c r="F229" s="15">
        <f>D229*3</f>
        <v>7500</v>
      </c>
      <c r="G229" s="14">
        <v>5</v>
      </c>
      <c r="H229" s="33"/>
      <c r="I229" s="33"/>
      <c r="J229" s="33"/>
      <c r="K229" s="1"/>
      <c r="L229" s="5"/>
      <c r="M229" s="1"/>
    </row>
    <row r="230" spans="1:13">
      <c r="A230" s="2">
        <v>70</v>
      </c>
      <c r="B230" s="35"/>
      <c r="C230" s="11" t="s">
        <v>258</v>
      </c>
      <c r="D230" s="1"/>
      <c r="E230" s="15"/>
      <c r="F230" s="15"/>
      <c r="G230" s="26"/>
      <c r="H230" s="33">
        <f>D232*G232+D231*G231</f>
        <v>4500</v>
      </c>
      <c r="I230" s="33">
        <f>H230*2</f>
        <v>9000</v>
      </c>
      <c r="J230" s="33">
        <f>H230*3</f>
        <v>13500</v>
      </c>
      <c r="K230" s="22" t="s">
        <v>256</v>
      </c>
      <c r="L230" s="10">
        <v>501010311</v>
      </c>
      <c r="M230" s="12" t="s">
        <v>17</v>
      </c>
    </row>
    <row r="231" spans="1:13" ht="76.5">
      <c r="A231" s="2"/>
      <c r="B231" s="35"/>
      <c r="C231" s="13" t="s">
        <v>463</v>
      </c>
      <c r="D231" s="87">
        <v>1500</v>
      </c>
      <c r="E231" s="87">
        <f>D231*2</f>
        <v>3000</v>
      </c>
      <c r="F231" s="87">
        <f>D231*3</f>
        <v>4500</v>
      </c>
      <c r="G231" s="14">
        <v>1.8</v>
      </c>
      <c r="H231" s="33"/>
      <c r="I231" s="33"/>
      <c r="J231" s="33"/>
      <c r="K231" s="1"/>
      <c r="L231" s="5"/>
      <c r="M231" s="1"/>
    </row>
    <row r="232" spans="1:13" ht="25.5">
      <c r="A232" s="2"/>
      <c r="B232" s="35"/>
      <c r="C232" s="13" t="s">
        <v>260</v>
      </c>
      <c r="D232" s="87">
        <v>4000</v>
      </c>
      <c r="E232" s="87">
        <f>D232*2</f>
        <v>8000</v>
      </c>
      <c r="F232" s="87">
        <f>D232*3</f>
        <v>12000</v>
      </c>
      <c r="G232" s="14">
        <v>0.45</v>
      </c>
      <c r="H232" s="33"/>
      <c r="I232" s="60"/>
      <c r="J232" s="33"/>
      <c r="K232" s="1"/>
      <c r="L232" s="5"/>
      <c r="M232" s="1"/>
    </row>
    <row r="233" spans="1:13">
      <c r="A233" s="2">
        <v>71</v>
      </c>
      <c r="B233" s="35"/>
      <c r="C233" s="11" t="s">
        <v>261</v>
      </c>
      <c r="D233" s="15"/>
      <c r="E233" s="15"/>
      <c r="F233" s="15"/>
      <c r="G233" s="26"/>
      <c r="H233" s="33">
        <f>D234*G234</f>
        <v>202500</v>
      </c>
      <c r="I233" s="33">
        <f>H233*2</f>
        <v>405000</v>
      </c>
      <c r="J233" s="33">
        <f>H233*3</f>
        <v>607500</v>
      </c>
      <c r="K233" s="22" t="s">
        <v>262</v>
      </c>
      <c r="L233" s="10">
        <v>501010311</v>
      </c>
      <c r="M233" s="12" t="s">
        <v>17</v>
      </c>
    </row>
    <row r="234" spans="1:13" ht="90">
      <c r="A234" s="2"/>
      <c r="B234" s="35"/>
      <c r="C234" s="46" t="s">
        <v>464</v>
      </c>
      <c r="D234" s="15">
        <v>450000</v>
      </c>
      <c r="E234" s="15">
        <f>D234*2</f>
        <v>900000</v>
      </c>
      <c r="F234" s="15">
        <f>D234*3</f>
        <v>1350000</v>
      </c>
      <c r="G234" s="14">
        <v>0.45</v>
      </c>
      <c r="H234" s="33"/>
      <c r="I234" s="60"/>
      <c r="J234" s="33"/>
      <c r="K234" s="1"/>
      <c r="L234" s="5"/>
      <c r="M234" s="1"/>
    </row>
    <row r="235" spans="1:13" ht="18" customHeight="1">
      <c r="A235" s="2">
        <v>72</v>
      </c>
      <c r="B235" s="65"/>
      <c r="C235" s="20" t="s">
        <v>264</v>
      </c>
      <c r="D235" s="15"/>
      <c r="E235" s="15"/>
      <c r="F235" s="15"/>
      <c r="G235" s="14"/>
      <c r="H235" s="33">
        <f>D236*G236+D237*G237+D238*G238</f>
        <v>18180</v>
      </c>
      <c r="I235" s="33">
        <f>H235*2</f>
        <v>36360</v>
      </c>
      <c r="J235" s="33">
        <f>H235*3</f>
        <v>54540</v>
      </c>
      <c r="K235" s="9" t="s">
        <v>56</v>
      </c>
      <c r="L235" s="10">
        <v>501010311</v>
      </c>
      <c r="M235" s="12" t="s">
        <v>17</v>
      </c>
    </row>
    <row r="236" spans="1:13" ht="51.75" customHeight="1">
      <c r="A236" s="88"/>
      <c r="B236" s="65"/>
      <c r="C236" s="17" t="s">
        <v>265</v>
      </c>
      <c r="D236" s="15">
        <v>1000</v>
      </c>
      <c r="E236" s="15">
        <f>D236*2</f>
        <v>2000</v>
      </c>
      <c r="F236" s="15">
        <f>D236*3</f>
        <v>3000</v>
      </c>
      <c r="G236" s="14">
        <v>15</v>
      </c>
      <c r="H236" s="33"/>
      <c r="I236" s="33"/>
      <c r="J236" s="33"/>
      <c r="K236" s="22"/>
      <c r="L236" s="10"/>
      <c r="M236" s="1"/>
    </row>
    <row r="237" spans="1:13" ht="35.25" customHeight="1">
      <c r="A237" s="88"/>
      <c r="B237" s="65"/>
      <c r="C237" s="17" t="s">
        <v>266</v>
      </c>
      <c r="D237" s="15">
        <v>1700</v>
      </c>
      <c r="E237" s="15">
        <f>D237*2</f>
        <v>3400</v>
      </c>
      <c r="F237" s="15">
        <f>D237*3</f>
        <v>5100</v>
      </c>
      <c r="G237" s="14">
        <v>1.5</v>
      </c>
      <c r="H237" s="33"/>
      <c r="I237" s="33"/>
      <c r="J237" s="33"/>
      <c r="K237" s="22"/>
      <c r="L237" s="10"/>
      <c r="M237" s="1"/>
    </row>
    <row r="238" spans="1:13" ht="35.25" customHeight="1">
      <c r="A238" s="88"/>
      <c r="B238" s="65"/>
      <c r="C238" s="17" t="s">
        <v>267</v>
      </c>
      <c r="D238" s="15">
        <v>300</v>
      </c>
      <c r="E238" s="15">
        <f>D238*2</f>
        <v>600</v>
      </c>
      <c r="F238" s="15">
        <f>D238*3</f>
        <v>900</v>
      </c>
      <c r="G238" s="14">
        <v>2.1</v>
      </c>
      <c r="H238" s="33"/>
      <c r="I238" s="33"/>
      <c r="J238" s="33"/>
      <c r="K238" s="22"/>
      <c r="L238" s="10"/>
      <c r="M238" s="1"/>
    </row>
    <row r="239" spans="1:13">
      <c r="A239" s="2">
        <v>73</v>
      </c>
      <c r="B239" s="65"/>
      <c r="C239" s="20" t="s">
        <v>268</v>
      </c>
      <c r="D239" s="15"/>
      <c r="E239" s="15"/>
      <c r="F239" s="15"/>
      <c r="G239" s="14"/>
      <c r="H239" s="33">
        <f>D240*G240+D241*G241</f>
        <v>15000</v>
      </c>
      <c r="I239" s="33">
        <f>H239*2</f>
        <v>30000</v>
      </c>
      <c r="J239" s="33">
        <f>H239*3</f>
        <v>45000</v>
      </c>
      <c r="K239" s="22" t="s">
        <v>262</v>
      </c>
      <c r="L239" s="10">
        <v>501010311</v>
      </c>
      <c r="M239" s="12" t="s">
        <v>17</v>
      </c>
    </row>
    <row r="240" spans="1:13" ht="38.25">
      <c r="A240" s="2"/>
      <c r="B240" s="65"/>
      <c r="C240" s="13" t="s">
        <v>450</v>
      </c>
      <c r="D240" s="15">
        <v>5000</v>
      </c>
      <c r="E240" s="15">
        <f>D240*2</f>
        <v>10000</v>
      </c>
      <c r="F240" s="15">
        <f>D240*3</f>
        <v>15000</v>
      </c>
      <c r="G240" s="14">
        <v>1.5</v>
      </c>
      <c r="H240" s="33"/>
      <c r="I240" s="33"/>
      <c r="J240" s="33"/>
      <c r="K240" s="1"/>
      <c r="L240" s="5"/>
      <c r="M240" s="1"/>
    </row>
    <row r="241" spans="1:13" ht="38.25">
      <c r="A241" s="2"/>
      <c r="B241" s="65"/>
      <c r="C241" s="13" t="s">
        <v>451</v>
      </c>
      <c r="D241" s="15">
        <v>5000</v>
      </c>
      <c r="E241" s="15">
        <f>D241*2</f>
        <v>10000</v>
      </c>
      <c r="F241" s="15">
        <f>D241*3</f>
        <v>15000</v>
      </c>
      <c r="G241" s="14">
        <v>1.5</v>
      </c>
      <c r="H241" s="33"/>
      <c r="I241" s="33"/>
      <c r="J241" s="33"/>
      <c r="K241" s="1"/>
      <c r="L241" s="5"/>
      <c r="M241" s="1"/>
    </row>
    <row r="242" spans="1:13">
      <c r="A242" s="2">
        <v>74</v>
      </c>
      <c r="B242" s="65"/>
      <c r="C242" s="20" t="s">
        <v>269</v>
      </c>
      <c r="D242" s="1"/>
      <c r="E242" s="1"/>
      <c r="F242" s="1"/>
      <c r="G242" s="1"/>
      <c r="H242" s="33">
        <f>D243*G243</f>
        <v>1500</v>
      </c>
      <c r="I242" s="33">
        <f>H242*2</f>
        <v>3000</v>
      </c>
      <c r="J242" s="33">
        <f>H242*3</f>
        <v>4500</v>
      </c>
      <c r="K242" s="22" t="s">
        <v>262</v>
      </c>
      <c r="L242" s="10">
        <v>501010311</v>
      </c>
      <c r="M242" s="12" t="s">
        <v>17</v>
      </c>
    </row>
    <row r="243" spans="1:13" ht="45">
      <c r="A243" s="2"/>
      <c r="B243" s="65"/>
      <c r="C243" s="46" t="s">
        <v>270</v>
      </c>
      <c r="D243" s="15">
        <v>1000</v>
      </c>
      <c r="E243" s="15">
        <f>D243*2</f>
        <v>2000</v>
      </c>
      <c r="F243" s="15">
        <f>D243*3</f>
        <v>3000</v>
      </c>
      <c r="G243" s="14">
        <v>1.5</v>
      </c>
      <c r="H243" s="33"/>
      <c r="I243" s="33"/>
      <c r="J243" s="33"/>
      <c r="K243" s="1"/>
      <c r="L243" s="5"/>
      <c r="M243" s="1"/>
    </row>
    <row r="244" spans="1:13" ht="18" customHeight="1">
      <c r="A244" s="2">
        <v>75</v>
      </c>
      <c r="B244" s="65"/>
      <c r="C244" s="11" t="s">
        <v>271</v>
      </c>
      <c r="D244" s="15"/>
      <c r="E244" s="15"/>
      <c r="F244" s="15"/>
      <c r="G244" s="14"/>
      <c r="H244" s="33">
        <f>D245*G245+D246*G246+D247*G247+D248*G248+D249*G249</f>
        <v>15525</v>
      </c>
      <c r="I244" s="33">
        <f>H244*2</f>
        <v>31050</v>
      </c>
      <c r="J244" s="33">
        <f>H244*3</f>
        <v>46575</v>
      </c>
      <c r="K244" s="22" t="s">
        <v>272</v>
      </c>
      <c r="L244" s="10">
        <v>501010311</v>
      </c>
      <c r="M244" s="12" t="s">
        <v>17</v>
      </c>
    </row>
    <row r="245" spans="1:13" ht="33" customHeight="1">
      <c r="A245" s="88"/>
      <c r="B245" s="65"/>
      <c r="C245" s="17" t="s">
        <v>273</v>
      </c>
      <c r="D245" s="15">
        <v>20</v>
      </c>
      <c r="E245" s="15">
        <f>D245*2</f>
        <v>40</v>
      </c>
      <c r="F245" s="15">
        <f>D245*3</f>
        <v>60</v>
      </c>
      <c r="G245" s="14">
        <v>400</v>
      </c>
      <c r="H245" s="33"/>
      <c r="I245" s="33"/>
      <c r="J245" s="33"/>
      <c r="K245" s="22"/>
      <c r="L245" s="10"/>
      <c r="M245" s="1"/>
    </row>
    <row r="246" spans="1:13" ht="18" customHeight="1">
      <c r="A246" s="88"/>
      <c r="B246" s="65"/>
      <c r="C246" s="13" t="s">
        <v>274</v>
      </c>
      <c r="D246" s="15">
        <v>30</v>
      </c>
      <c r="E246" s="15">
        <f>D246*2</f>
        <v>60</v>
      </c>
      <c r="F246" s="15">
        <f>D246*3</f>
        <v>90</v>
      </c>
      <c r="G246" s="14">
        <v>180</v>
      </c>
      <c r="H246" s="33"/>
      <c r="I246" s="33"/>
      <c r="J246" s="33"/>
      <c r="K246" s="22"/>
      <c r="L246" s="10"/>
      <c r="M246" s="1"/>
    </row>
    <row r="247" spans="1:13" ht="18" customHeight="1">
      <c r="A247" s="88"/>
      <c r="B247" s="65"/>
      <c r="C247" s="13" t="s">
        <v>275</v>
      </c>
      <c r="D247" s="15">
        <v>150</v>
      </c>
      <c r="E247" s="15">
        <f>D247*2</f>
        <v>300</v>
      </c>
      <c r="F247" s="15">
        <f>D247*3</f>
        <v>450</v>
      </c>
      <c r="G247" s="14">
        <v>1.5</v>
      </c>
      <c r="H247" s="33"/>
      <c r="I247" s="33"/>
      <c r="J247" s="33"/>
      <c r="K247" s="22"/>
      <c r="L247" s="10"/>
      <c r="M247" s="1"/>
    </row>
    <row r="248" spans="1:13" ht="18" customHeight="1">
      <c r="A248" s="88"/>
      <c r="B248" s="65"/>
      <c r="C248" s="13" t="s">
        <v>276</v>
      </c>
      <c r="D248" s="15">
        <v>300</v>
      </c>
      <c r="E248" s="15">
        <f>D248*2</f>
        <v>600</v>
      </c>
      <c r="F248" s="15">
        <f>D248*3</f>
        <v>900</v>
      </c>
      <c r="G248" s="14">
        <v>4</v>
      </c>
      <c r="H248" s="33"/>
      <c r="I248" s="33"/>
      <c r="J248" s="33"/>
      <c r="K248" s="22"/>
      <c r="L248" s="10"/>
      <c r="M248" s="1"/>
    </row>
    <row r="249" spans="1:13" ht="18" customHeight="1">
      <c r="A249" s="88"/>
      <c r="B249" s="65"/>
      <c r="C249" s="13" t="s">
        <v>277</v>
      </c>
      <c r="D249" s="15">
        <v>700</v>
      </c>
      <c r="E249" s="15">
        <f>D249*2</f>
        <v>1400</v>
      </c>
      <c r="F249" s="15">
        <f>D249*3</f>
        <v>2100</v>
      </c>
      <c r="G249" s="14">
        <v>1</v>
      </c>
      <c r="H249" s="33"/>
      <c r="I249" s="33"/>
      <c r="J249" s="33"/>
      <c r="K249" s="22"/>
      <c r="L249" s="10"/>
      <c r="M249" s="1"/>
    </row>
    <row r="250" spans="1:13" ht="18" customHeight="1">
      <c r="A250" s="2">
        <v>76</v>
      </c>
      <c r="B250" s="65"/>
      <c r="C250" s="11" t="s">
        <v>278</v>
      </c>
      <c r="D250" s="15"/>
      <c r="E250" s="15"/>
      <c r="F250" s="15"/>
      <c r="G250" s="14"/>
      <c r="H250" s="33">
        <f>D251*G251</f>
        <v>3750</v>
      </c>
      <c r="I250" s="33">
        <f>H250*2</f>
        <v>7500</v>
      </c>
      <c r="J250" s="33">
        <f>H250*3</f>
        <v>11250</v>
      </c>
      <c r="K250" s="22" t="s">
        <v>279</v>
      </c>
      <c r="L250" s="10">
        <v>501010311</v>
      </c>
      <c r="M250" s="12" t="s">
        <v>17</v>
      </c>
    </row>
    <row r="251" spans="1:13" ht="51">
      <c r="A251" s="35"/>
      <c r="B251" s="35"/>
      <c r="C251" s="17" t="s">
        <v>280</v>
      </c>
      <c r="D251" s="15">
        <v>15000</v>
      </c>
      <c r="E251" s="15">
        <f>D251*2</f>
        <v>30000</v>
      </c>
      <c r="F251" s="15">
        <f>D251*3</f>
        <v>45000</v>
      </c>
      <c r="G251" s="14">
        <v>0.25</v>
      </c>
      <c r="H251" s="33"/>
      <c r="I251" s="33"/>
      <c r="J251" s="33"/>
      <c r="K251" s="22"/>
      <c r="L251" s="5"/>
      <c r="M251" s="1"/>
    </row>
    <row r="252" spans="1:13">
      <c r="A252" s="2">
        <v>77</v>
      </c>
      <c r="B252" s="35"/>
      <c r="C252" s="11" t="s">
        <v>281</v>
      </c>
      <c r="D252" s="1"/>
      <c r="E252" s="15"/>
      <c r="F252" s="15"/>
      <c r="G252" s="14"/>
      <c r="H252" s="33">
        <f>D253*G253</f>
        <v>3360</v>
      </c>
      <c r="I252" s="33">
        <f>H252*2</f>
        <v>6720</v>
      </c>
      <c r="J252" s="33">
        <f>H252*3</f>
        <v>10080</v>
      </c>
      <c r="K252" s="22" t="s">
        <v>282</v>
      </c>
      <c r="L252" s="10">
        <v>501010311</v>
      </c>
      <c r="M252" s="12" t="s">
        <v>17</v>
      </c>
    </row>
    <row r="253" spans="1:13" ht="114.75">
      <c r="A253" s="2"/>
      <c r="B253" s="35"/>
      <c r="C253" s="17" t="s">
        <v>283</v>
      </c>
      <c r="D253" s="15">
        <v>1600</v>
      </c>
      <c r="E253" s="15">
        <f>D253*2</f>
        <v>3200</v>
      </c>
      <c r="F253" s="15">
        <f>D253*3</f>
        <v>4800</v>
      </c>
      <c r="G253" s="14">
        <v>2.1</v>
      </c>
      <c r="H253" s="33"/>
      <c r="I253" s="33"/>
      <c r="J253" s="33"/>
      <c r="K253" s="1"/>
      <c r="L253" s="5"/>
      <c r="M253" s="1"/>
    </row>
    <row r="254" spans="1:13">
      <c r="A254" s="2">
        <v>78</v>
      </c>
      <c r="B254" s="35"/>
      <c r="C254" s="11" t="s">
        <v>284</v>
      </c>
      <c r="D254" s="15"/>
      <c r="E254" s="15"/>
      <c r="F254" s="15"/>
      <c r="G254" s="26"/>
      <c r="H254" s="33">
        <f>D255*G255</f>
        <v>105000</v>
      </c>
      <c r="I254" s="33">
        <f>H254*2</f>
        <v>210000</v>
      </c>
      <c r="J254" s="33">
        <f>H254*3</f>
        <v>315000</v>
      </c>
      <c r="K254" s="22" t="s">
        <v>285</v>
      </c>
      <c r="L254" s="10">
        <v>501010311</v>
      </c>
      <c r="M254" s="12" t="s">
        <v>17</v>
      </c>
    </row>
    <row r="255" spans="1:13" ht="114.75">
      <c r="A255" s="2"/>
      <c r="B255" s="35"/>
      <c r="C255" s="17" t="s">
        <v>286</v>
      </c>
      <c r="D255" s="15">
        <v>350000</v>
      </c>
      <c r="E255" s="15">
        <f>D255*2</f>
        <v>700000</v>
      </c>
      <c r="F255" s="15">
        <f>D255*3</f>
        <v>1050000</v>
      </c>
      <c r="G255" s="14">
        <v>0.3</v>
      </c>
      <c r="H255" s="33"/>
      <c r="I255" s="33"/>
      <c r="J255" s="33"/>
      <c r="K255" s="22"/>
      <c r="L255" s="5"/>
      <c r="M255" s="1"/>
    </row>
    <row r="256" spans="1:13">
      <c r="A256" s="2">
        <v>79</v>
      </c>
      <c r="B256" s="35"/>
      <c r="C256" s="11" t="s">
        <v>287</v>
      </c>
      <c r="D256" s="15"/>
      <c r="E256" s="15"/>
      <c r="F256" s="15"/>
      <c r="G256" s="14"/>
      <c r="H256" s="33">
        <f>D257*G257</f>
        <v>62999.999999999993</v>
      </c>
      <c r="I256" s="33">
        <f>H256*2</f>
        <v>125999.99999999999</v>
      </c>
      <c r="J256" s="33">
        <f>H256*3</f>
        <v>188999.99999999997</v>
      </c>
      <c r="K256" s="22" t="s">
        <v>288</v>
      </c>
      <c r="L256" s="10">
        <v>501010311</v>
      </c>
      <c r="M256" s="12" t="s">
        <v>17</v>
      </c>
    </row>
    <row r="257" spans="1:13" ht="127.5">
      <c r="A257" s="2"/>
      <c r="B257" s="35"/>
      <c r="C257" s="17" t="s">
        <v>289</v>
      </c>
      <c r="D257" s="15">
        <v>90000</v>
      </c>
      <c r="E257" s="15">
        <f>D257*2</f>
        <v>180000</v>
      </c>
      <c r="F257" s="15">
        <f>D257*3</f>
        <v>270000</v>
      </c>
      <c r="G257" s="14">
        <v>0.7</v>
      </c>
      <c r="H257" s="33"/>
      <c r="I257" s="33"/>
      <c r="J257" s="33"/>
      <c r="K257" s="22"/>
      <c r="L257" s="5"/>
      <c r="M257" s="1"/>
    </row>
    <row r="258" spans="1:13">
      <c r="A258" s="2">
        <v>80</v>
      </c>
      <c r="B258" s="35"/>
      <c r="C258" s="11" t="s">
        <v>290</v>
      </c>
      <c r="D258" s="1"/>
      <c r="E258" s="15"/>
      <c r="F258" s="15"/>
      <c r="G258" s="26"/>
      <c r="H258" s="33">
        <f>D259*G259+D260*G260</f>
        <v>3000</v>
      </c>
      <c r="I258" s="33">
        <f>H258*2</f>
        <v>6000</v>
      </c>
      <c r="J258" s="33">
        <f>H258*3</f>
        <v>9000</v>
      </c>
      <c r="K258" s="22" t="s">
        <v>291</v>
      </c>
      <c r="L258" s="10">
        <v>501010311</v>
      </c>
      <c r="M258" s="12" t="s">
        <v>17</v>
      </c>
    </row>
    <row r="259" spans="1:13" ht="51">
      <c r="A259" s="2"/>
      <c r="B259" s="35"/>
      <c r="C259" s="16" t="s">
        <v>422</v>
      </c>
      <c r="D259" s="15">
        <v>5000</v>
      </c>
      <c r="E259" s="15">
        <f>D259*2</f>
        <v>10000</v>
      </c>
      <c r="F259" s="15">
        <f>D259*3</f>
        <v>15000</v>
      </c>
      <c r="G259" s="14">
        <v>0.5</v>
      </c>
      <c r="H259" s="33"/>
      <c r="I259" s="60"/>
      <c r="J259" s="33"/>
      <c r="K259" s="1"/>
      <c r="L259" s="5"/>
      <c r="M259" s="1"/>
    </row>
    <row r="260" spans="1:13" ht="51">
      <c r="A260" s="2"/>
      <c r="B260" s="35"/>
      <c r="C260" s="16" t="s">
        <v>423</v>
      </c>
      <c r="D260" s="15">
        <v>1000</v>
      </c>
      <c r="E260" s="15">
        <f>D260*2</f>
        <v>2000</v>
      </c>
      <c r="F260" s="15">
        <f>D260*3</f>
        <v>3000</v>
      </c>
      <c r="G260" s="14">
        <v>0.5</v>
      </c>
      <c r="H260" s="33"/>
      <c r="I260" s="60"/>
      <c r="J260" s="33"/>
      <c r="K260" s="1"/>
      <c r="L260" s="5"/>
      <c r="M260" s="1"/>
    </row>
    <row r="261" spans="1:13">
      <c r="A261" s="2">
        <v>81</v>
      </c>
      <c r="B261" s="35"/>
      <c r="C261" s="11" t="s">
        <v>292</v>
      </c>
      <c r="D261" s="15"/>
      <c r="E261" s="15"/>
      <c r="F261" s="15"/>
      <c r="G261" s="14"/>
      <c r="H261" s="33">
        <f>D262*G262</f>
        <v>1500</v>
      </c>
      <c r="I261" s="33">
        <f>H261*2</f>
        <v>3000</v>
      </c>
      <c r="J261" s="33">
        <f>H261*3</f>
        <v>4500</v>
      </c>
      <c r="K261" s="22" t="s">
        <v>293</v>
      </c>
      <c r="L261" s="10">
        <v>501010311</v>
      </c>
      <c r="M261" s="12" t="s">
        <v>17</v>
      </c>
    </row>
    <row r="262" spans="1:13" ht="40.5">
      <c r="A262" s="2"/>
      <c r="B262" s="35"/>
      <c r="C262" s="49" t="s">
        <v>294</v>
      </c>
      <c r="D262" s="15">
        <v>5000</v>
      </c>
      <c r="E262" s="15">
        <f>D262*2</f>
        <v>10000</v>
      </c>
      <c r="F262" s="15">
        <f>D262*3</f>
        <v>15000</v>
      </c>
      <c r="G262" s="14">
        <v>0.3</v>
      </c>
      <c r="H262" s="33"/>
      <c r="I262" s="33"/>
      <c r="J262" s="33"/>
      <c r="K262" s="1"/>
      <c r="L262" s="5"/>
      <c r="M262" s="1"/>
    </row>
    <row r="263" spans="1:13">
      <c r="A263" s="2">
        <v>82</v>
      </c>
      <c r="B263" s="35"/>
      <c r="C263" s="11" t="s">
        <v>295</v>
      </c>
      <c r="D263" s="1"/>
      <c r="E263" s="15"/>
      <c r="F263" s="15"/>
      <c r="G263" s="14"/>
      <c r="H263" s="33">
        <f>D264*G264</f>
        <v>1950</v>
      </c>
      <c r="I263" s="33">
        <f>H263*2</f>
        <v>3900</v>
      </c>
      <c r="J263" s="33">
        <f>H263*3</f>
        <v>5850</v>
      </c>
      <c r="K263" s="22" t="s">
        <v>296</v>
      </c>
      <c r="L263" s="10">
        <v>501010311</v>
      </c>
      <c r="M263" s="12" t="s">
        <v>17</v>
      </c>
    </row>
    <row r="264" spans="1:13" ht="51">
      <c r="A264" s="2"/>
      <c r="B264" s="35"/>
      <c r="C264" s="16" t="s">
        <v>297</v>
      </c>
      <c r="D264" s="15">
        <v>13000</v>
      </c>
      <c r="E264" s="15">
        <f>D264*2</f>
        <v>26000</v>
      </c>
      <c r="F264" s="15">
        <f>D264*3</f>
        <v>39000</v>
      </c>
      <c r="G264" s="14">
        <v>0.15</v>
      </c>
      <c r="H264" s="33"/>
      <c r="I264" s="33"/>
      <c r="J264" s="33"/>
      <c r="K264" s="1"/>
      <c r="L264" s="5"/>
      <c r="M264" s="1"/>
    </row>
    <row r="265" spans="1:13">
      <c r="A265" s="2">
        <v>83</v>
      </c>
      <c r="B265" s="35"/>
      <c r="C265" s="11" t="s">
        <v>298</v>
      </c>
      <c r="D265" s="15"/>
      <c r="E265" s="15"/>
      <c r="F265" s="15"/>
      <c r="G265" s="14"/>
      <c r="H265" s="33">
        <f>D266*G266</f>
        <v>1140</v>
      </c>
      <c r="I265" s="33">
        <f>H265*2</f>
        <v>2280</v>
      </c>
      <c r="J265" s="33">
        <f>H265*3</f>
        <v>3420</v>
      </c>
      <c r="K265" s="22" t="s">
        <v>299</v>
      </c>
      <c r="L265" s="10">
        <v>501010311</v>
      </c>
      <c r="M265" s="12" t="s">
        <v>17</v>
      </c>
    </row>
    <row r="266" spans="1:13" ht="27.75">
      <c r="A266" s="2"/>
      <c r="B266" s="35"/>
      <c r="C266" s="49" t="s">
        <v>300</v>
      </c>
      <c r="D266" s="15">
        <v>600</v>
      </c>
      <c r="E266" s="15">
        <f>D266*2</f>
        <v>1200</v>
      </c>
      <c r="F266" s="15">
        <f>D266*3</f>
        <v>1800</v>
      </c>
      <c r="G266" s="14">
        <v>1.9</v>
      </c>
      <c r="H266" s="33"/>
      <c r="I266" s="33"/>
      <c r="J266" s="33"/>
      <c r="K266" s="1"/>
      <c r="L266" s="5"/>
      <c r="M266" s="1"/>
    </row>
    <row r="267" spans="1:13">
      <c r="A267" s="2">
        <v>84</v>
      </c>
      <c r="B267" s="35"/>
      <c r="C267" s="11" t="s">
        <v>298</v>
      </c>
      <c r="D267" s="15"/>
      <c r="E267" s="15"/>
      <c r="F267" s="15"/>
      <c r="G267" s="14"/>
      <c r="H267" s="33">
        <f>D268*G268</f>
        <v>3200</v>
      </c>
      <c r="I267" s="33">
        <f>H267*2</f>
        <v>6400</v>
      </c>
      <c r="J267" s="33">
        <f>H267*3</f>
        <v>9600</v>
      </c>
      <c r="K267" s="22" t="s">
        <v>299</v>
      </c>
      <c r="L267" s="10">
        <v>501010311</v>
      </c>
      <c r="M267" s="12" t="s">
        <v>17</v>
      </c>
    </row>
    <row r="268" spans="1:13" ht="40.5">
      <c r="A268" s="2"/>
      <c r="B268" s="35"/>
      <c r="C268" s="49" t="s">
        <v>301</v>
      </c>
      <c r="D268" s="15">
        <v>2000</v>
      </c>
      <c r="E268" s="15">
        <f>D268*2</f>
        <v>4000</v>
      </c>
      <c r="F268" s="15">
        <f>D268*3</f>
        <v>6000</v>
      </c>
      <c r="G268" s="14">
        <v>1.6</v>
      </c>
      <c r="H268" s="33"/>
      <c r="I268" s="60"/>
      <c r="J268" s="33"/>
      <c r="K268" s="1"/>
      <c r="L268" s="5"/>
      <c r="M268" s="1"/>
    </row>
    <row r="269" spans="1:13">
      <c r="A269" s="2">
        <v>85</v>
      </c>
      <c r="B269" s="35"/>
      <c r="C269" s="11" t="s">
        <v>302</v>
      </c>
      <c r="D269" s="15"/>
      <c r="E269" s="15"/>
      <c r="F269" s="15"/>
      <c r="G269" s="14"/>
      <c r="H269" s="33">
        <f>D270*G270</f>
        <v>114400</v>
      </c>
      <c r="I269" s="33">
        <f>H269*2</f>
        <v>228800</v>
      </c>
      <c r="J269" s="33">
        <f>H269*3</f>
        <v>343200</v>
      </c>
      <c r="K269" s="22" t="s">
        <v>303</v>
      </c>
      <c r="L269" s="10">
        <v>501010311</v>
      </c>
      <c r="M269" s="12" t="s">
        <v>17</v>
      </c>
    </row>
    <row r="270" spans="1:13" ht="39">
      <c r="A270" s="35"/>
      <c r="B270" s="35"/>
      <c r="C270" s="45" t="s">
        <v>304</v>
      </c>
      <c r="D270" s="15">
        <v>1300</v>
      </c>
      <c r="E270" s="15">
        <f>D270*2</f>
        <v>2600</v>
      </c>
      <c r="F270" s="15">
        <f>D270*3</f>
        <v>3900</v>
      </c>
      <c r="G270" s="14">
        <v>88</v>
      </c>
      <c r="H270" s="33"/>
      <c r="I270" s="33"/>
      <c r="J270" s="33"/>
      <c r="K270" s="1"/>
      <c r="L270" s="5"/>
      <c r="M270" s="1"/>
    </row>
    <row r="271" spans="1:13" ht="31.5">
      <c r="A271" s="2">
        <v>86</v>
      </c>
      <c r="B271" s="65"/>
      <c r="C271" s="11" t="s">
        <v>305</v>
      </c>
      <c r="D271" s="15"/>
      <c r="E271" s="15"/>
      <c r="F271" s="15"/>
      <c r="G271" s="14"/>
      <c r="H271" s="33">
        <f>D272*G272</f>
        <v>9000</v>
      </c>
      <c r="I271" s="33">
        <f>H271*2</f>
        <v>18000</v>
      </c>
      <c r="J271" s="33">
        <f>H271*3</f>
        <v>27000</v>
      </c>
      <c r="K271" s="22" t="s">
        <v>306</v>
      </c>
      <c r="L271" s="10">
        <v>501010311</v>
      </c>
      <c r="M271" s="12" t="s">
        <v>17</v>
      </c>
    </row>
    <row r="272" spans="1:13" ht="47.25">
      <c r="A272" s="2"/>
      <c r="B272" s="65"/>
      <c r="C272" s="16" t="s">
        <v>307</v>
      </c>
      <c r="D272" s="15">
        <v>3000</v>
      </c>
      <c r="E272" s="15">
        <f>D272*2</f>
        <v>6000</v>
      </c>
      <c r="F272" s="15">
        <f>D272*3</f>
        <v>9000</v>
      </c>
      <c r="G272" s="14">
        <v>3</v>
      </c>
      <c r="H272" s="33"/>
      <c r="I272" s="33"/>
      <c r="J272" s="33"/>
      <c r="K272" s="1"/>
      <c r="L272" s="5"/>
      <c r="M272" s="1"/>
    </row>
    <row r="273" spans="1:13">
      <c r="A273" s="2">
        <v>87</v>
      </c>
      <c r="B273" s="65"/>
      <c r="C273" s="11" t="s">
        <v>308</v>
      </c>
      <c r="D273" s="15"/>
      <c r="E273" s="15"/>
      <c r="F273" s="15"/>
      <c r="G273" s="14"/>
      <c r="H273" s="33">
        <f>D274*G274</f>
        <v>24000</v>
      </c>
      <c r="I273" s="33">
        <f>H273*2</f>
        <v>48000</v>
      </c>
      <c r="J273" s="33">
        <f>H273*3</f>
        <v>72000</v>
      </c>
      <c r="K273" s="22" t="s">
        <v>309</v>
      </c>
      <c r="L273" s="10">
        <v>501010311</v>
      </c>
      <c r="M273" s="12" t="s">
        <v>17</v>
      </c>
    </row>
    <row r="274" spans="1:13" ht="31.5">
      <c r="A274" s="2"/>
      <c r="B274" s="65"/>
      <c r="C274" s="52" t="s">
        <v>310</v>
      </c>
      <c r="D274" s="15">
        <v>300000</v>
      </c>
      <c r="E274" s="15">
        <f>D274*2</f>
        <v>600000</v>
      </c>
      <c r="F274" s="15">
        <f>D274*3</f>
        <v>900000</v>
      </c>
      <c r="G274" s="14">
        <v>0.08</v>
      </c>
      <c r="H274" s="33"/>
      <c r="I274" s="33"/>
      <c r="J274" s="33"/>
      <c r="K274" s="1"/>
      <c r="L274" s="5"/>
      <c r="M274" s="1"/>
    </row>
    <row r="275" spans="1:13">
      <c r="A275" s="2">
        <v>88</v>
      </c>
      <c r="B275" s="65"/>
      <c r="C275" s="20" t="s">
        <v>311</v>
      </c>
      <c r="D275" s="15"/>
      <c r="E275" s="15"/>
      <c r="F275" s="15"/>
      <c r="G275" s="14"/>
      <c r="H275" s="33">
        <f>D276*G276</f>
        <v>280</v>
      </c>
      <c r="I275" s="33">
        <f>H275*2</f>
        <v>560</v>
      </c>
      <c r="J275" s="33">
        <f>H275*3</f>
        <v>840</v>
      </c>
      <c r="K275" s="22" t="s">
        <v>312</v>
      </c>
      <c r="L275" s="10">
        <v>501010311</v>
      </c>
      <c r="M275" s="12" t="s">
        <v>17</v>
      </c>
    </row>
    <row r="276" spans="1:13" ht="31.5">
      <c r="A276" s="2"/>
      <c r="B276" s="65"/>
      <c r="C276" s="50" t="s">
        <v>313</v>
      </c>
      <c r="D276" s="15">
        <v>200</v>
      </c>
      <c r="E276" s="15">
        <f>D276*2</f>
        <v>400</v>
      </c>
      <c r="F276" s="15">
        <f>D276*3</f>
        <v>600</v>
      </c>
      <c r="G276" s="14">
        <v>1.4</v>
      </c>
      <c r="H276" s="33"/>
      <c r="I276" s="33"/>
      <c r="J276" s="33"/>
      <c r="K276" s="22"/>
      <c r="L276" s="5"/>
      <c r="M276" s="1"/>
    </row>
    <row r="277" spans="1:13">
      <c r="A277" s="2">
        <v>89</v>
      </c>
      <c r="B277" s="65"/>
      <c r="C277" s="20" t="s">
        <v>314</v>
      </c>
      <c r="D277" s="1"/>
      <c r="E277" s="1"/>
      <c r="F277" s="1"/>
      <c r="G277" s="1"/>
      <c r="H277" s="33">
        <f>D278*G278</f>
        <v>1625</v>
      </c>
      <c r="I277" s="33">
        <f>H277*2</f>
        <v>3250</v>
      </c>
      <c r="J277" s="33">
        <f>H277*3</f>
        <v>4875</v>
      </c>
      <c r="K277" s="22" t="s">
        <v>312</v>
      </c>
      <c r="L277" s="10">
        <v>501010311</v>
      </c>
      <c r="M277" s="12" t="s">
        <v>17</v>
      </c>
    </row>
    <row r="278" spans="1:13" ht="31.5">
      <c r="A278" s="2"/>
      <c r="B278" s="65"/>
      <c r="C278" s="50" t="s">
        <v>315</v>
      </c>
      <c r="D278" s="15">
        <v>250</v>
      </c>
      <c r="E278" s="15">
        <f>D278*2</f>
        <v>500</v>
      </c>
      <c r="F278" s="15">
        <f>D278*3</f>
        <v>750</v>
      </c>
      <c r="G278" s="14">
        <v>6.5</v>
      </c>
      <c r="H278" s="33"/>
      <c r="I278" s="33"/>
      <c r="J278" s="33"/>
      <c r="K278" s="22"/>
      <c r="L278" s="5"/>
      <c r="M278" s="1"/>
    </row>
    <row r="279" spans="1:13">
      <c r="A279" s="2">
        <v>90</v>
      </c>
      <c r="B279" s="65"/>
      <c r="C279" s="11" t="s">
        <v>316</v>
      </c>
      <c r="D279" s="15"/>
      <c r="E279" s="15"/>
      <c r="F279" s="15"/>
      <c r="G279" s="14"/>
      <c r="H279" s="33">
        <f>D280*G280</f>
        <v>14000</v>
      </c>
      <c r="I279" s="33">
        <f>H279*2</f>
        <v>28000</v>
      </c>
      <c r="J279" s="33">
        <f>H279*3</f>
        <v>42000</v>
      </c>
      <c r="K279" s="22" t="s">
        <v>317</v>
      </c>
      <c r="L279" s="10">
        <v>501010311</v>
      </c>
      <c r="M279" s="12" t="s">
        <v>17</v>
      </c>
    </row>
    <row r="280" spans="1:13" ht="47.25">
      <c r="A280" s="2"/>
      <c r="B280" s="65"/>
      <c r="C280" s="51" t="s">
        <v>318</v>
      </c>
      <c r="D280" s="15">
        <v>70000</v>
      </c>
      <c r="E280" s="15">
        <f>D280*2</f>
        <v>140000</v>
      </c>
      <c r="F280" s="15">
        <f>D280*3</f>
        <v>210000</v>
      </c>
      <c r="G280" s="14">
        <v>0.2</v>
      </c>
      <c r="H280" s="33"/>
      <c r="I280" s="33"/>
      <c r="J280" s="33"/>
      <c r="K280" s="1"/>
      <c r="L280" s="5"/>
      <c r="M280" s="1"/>
    </row>
    <row r="281" spans="1:13">
      <c r="A281" s="2">
        <v>91</v>
      </c>
      <c r="B281" s="65"/>
      <c r="C281" s="11" t="s">
        <v>319</v>
      </c>
      <c r="D281" s="15"/>
      <c r="E281" s="15"/>
      <c r="F281" s="15"/>
      <c r="G281" s="14"/>
      <c r="H281" s="33">
        <f>D282*G282</f>
        <v>3600</v>
      </c>
      <c r="I281" s="33">
        <f>H281*2</f>
        <v>7200</v>
      </c>
      <c r="J281" s="33">
        <f>H281*3</f>
        <v>10800</v>
      </c>
      <c r="K281" s="22" t="s">
        <v>320</v>
      </c>
      <c r="L281" s="10">
        <v>501010311</v>
      </c>
      <c r="M281" s="12" t="s">
        <v>17</v>
      </c>
    </row>
    <row r="282" spans="1:13" ht="31.5">
      <c r="A282" s="2"/>
      <c r="B282" s="65"/>
      <c r="C282" s="51" t="s">
        <v>321</v>
      </c>
      <c r="D282" s="15">
        <v>60000</v>
      </c>
      <c r="E282" s="15">
        <f>D282*2</f>
        <v>120000</v>
      </c>
      <c r="F282" s="15">
        <f>D282*3</f>
        <v>180000</v>
      </c>
      <c r="G282" s="14">
        <v>0.06</v>
      </c>
      <c r="H282" s="33"/>
      <c r="I282" s="33"/>
      <c r="J282" s="33"/>
      <c r="K282" s="1"/>
      <c r="L282" s="5"/>
      <c r="M282" s="1"/>
    </row>
    <row r="283" spans="1:13" ht="94.5">
      <c r="A283" s="2">
        <v>92</v>
      </c>
      <c r="B283" s="65"/>
      <c r="C283" s="11" t="s">
        <v>452</v>
      </c>
      <c r="D283" s="15"/>
      <c r="E283" s="15"/>
      <c r="F283" s="15"/>
      <c r="G283" s="14"/>
      <c r="H283" s="33">
        <f>D284*G284</f>
        <v>52000</v>
      </c>
      <c r="I283" s="33">
        <f>H283*2</f>
        <v>104000</v>
      </c>
      <c r="J283" s="33">
        <f>H283*3</f>
        <v>156000</v>
      </c>
      <c r="K283" s="22" t="s">
        <v>322</v>
      </c>
      <c r="L283" s="10">
        <v>501010311</v>
      </c>
      <c r="M283" s="12" t="s">
        <v>17</v>
      </c>
    </row>
    <row r="284" spans="1:13" ht="31.5">
      <c r="A284" s="2"/>
      <c r="B284" s="65"/>
      <c r="C284" s="50" t="s">
        <v>323</v>
      </c>
      <c r="D284" s="15">
        <v>13000</v>
      </c>
      <c r="E284" s="15">
        <f>D284*2</f>
        <v>26000</v>
      </c>
      <c r="F284" s="15">
        <f>D284*3</f>
        <v>39000</v>
      </c>
      <c r="G284" s="14">
        <v>4</v>
      </c>
      <c r="H284" s="33"/>
      <c r="I284" s="33"/>
      <c r="J284" s="33"/>
      <c r="K284" s="1"/>
      <c r="L284" s="5"/>
      <c r="M284" s="1"/>
    </row>
    <row r="285" spans="1:13">
      <c r="A285" s="2">
        <v>93</v>
      </c>
      <c r="B285" s="65"/>
      <c r="C285" s="11" t="s">
        <v>432</v>
      </c>
      <c r="D285" s="15"/>
      <c r="E285" s="15"/>
      <c r="F285" s="15"/>
      <c r="G285" s="14"/>
      <c r="H285" s="33">
        <f>D286*G286</f>
        <v>45000</v>
      </c>
      <c r="I285" s="33">
        <f>H285*2</f>
        <v>90000</v>
      </c>
      <c r="J285" s="33">
        <f>H285*3</f>
        <v>135000</v>
      </c>
      <c r="K285" s="22" t="s">
        <v>324</v>
      </c>
      <c r="L285" s="10">
        <v>501010311</v>
      </c>
      <c r="M285" s="12" t="s">
        <v>17</v>
      </c>
    </row>
    <row r="286" spans="1:13">
      <c r="A286" s="2"/>
      <c r="B286" s="65"/>
      <c r="C286" s="47" t="s">
        <v>325</v>
      </c>
      <c r="D286" s="15">
        <v>30000</v>
      </c>
      <c r="E286" s="15">
        <f>D286*2</f>
        <v>60000</v>
      </c>
      <c r="F286" s="15">
        <f>D286*3</f>
        <v>90000</v>
      </c>
      <c r="G286" s="14">
        <v>1.5</v>
      </c>
      <c r="H286" s="33"/>
      <c r="I286" s="33"/>
      <c r="J286" s="33"/>
      <c r="K286" s="1"/>
      <c r="L286" s="5"/>
      <c r="M286" s="1"/>
    </row>
    <row r="287" spans="1:13">
      <c r="A287" s="2">
        <v>94</v>
      </c>
      <c r="B287" s="65"/>
      <c r="C287" s="11" t="s">
        <v>326</v>
      </c>
      <c r="D287" s="15"/>
      <c r="E287" s="15"/>
      <c r="F287" s="15"/>
      <c r="G287" s="14"/>
      <c r="H287" s="33">
        <f>D288*G288+D289*G289+D290*G290</f>
        <v>14580</v>
      </c>
      <c r="I287" s="33">
        <f>H287*2</f>
        <v>29160</v>
      </c>
      <c r="J287" s="33">
        <f>H287*3</f>
        <v>43740</v>
      </c>
      <c r="K287" s="22" t="s">
        <v>327</v>
      </c>
      <c r="L287" s="10">
        <v>501010311</v>
      </c>
      <c r="M287" s="12" t="s">
        <v>17</v>
      </c>
    </row>
    <row r="288" spans="1:13" ht="47.25">
      <c r="A288" s="2"/>
      <c r="B288" s="65"/>
      <c r="C288" s="50" t="s">
        <v>424</v>
      </c>
      <c r="D288" s="15">
        <v>30000</v>
      </c>
      <c r="E288" s="15">
        <f>D288*2</f>
        <v>60000</v>
      </c>
      <c r="F288" s="15">
        <f>D288*3</f>
        <v>90000</v>
      </c>
      <c r="G288" s="14">
        <v>0.15</v>
      </c>
      <c r="H288" s="33"/>
      <c r="I288" s="33"/>
      <c r="J288" s="33"/>
      <c r="K288" s="1"/>
      <c r="L288" s="5"/>
      <c r="M288" s="1"/>
    </row>
    <row r="289" spans="1:13" ht="47.25">
      <c r="A289" s="2"/>
      <c r="B289" s="65"/>
      <c r="C289" s="50" t="s">
        <v>425</v>
      </c>
      <c r="D289" s="15">
        <v>21000</v>
      </c>
      <c r="E289" s="15">
        <f>D289*2</f>
        <v>42000</v>
      </c>
      <c r="F289" s="15">
        <f>D289*3</f>
        <v>63000</v>
      </c>
      <c r="G289" s="14">
        <v>0.18</v>
      </c>
      <c r="H289" s="33"/>
      <c r="I289" s="33"/>
      <c r="J289" s="33"/>
      <c r="K289" s="1"/>
      <c r="L289" s="5"/>
      <c r="M289" s="1"/>
    </row>
    <row r="290" spans="1:13" ht="47.25">
      <c r="A290" s="2"/>
      <c r="B290" s="65"/>
      <c r="C290" s="50" t="s">
        <v>426</v>
      </c>
      <c r="D290" s="15">
        <v>30000</v>
      </c>
      <c r="E290" s="15">
        <f>D290*2</f>
        <v>60000</v>
      </c>
      <c r="F290" s="15">
        <f>D290*3</f>
        <v>90000</v>
      </c>
      <c r="G290" s="14">
        <v>0.21</v>
      </c>
      <c r="H290" s="33"/>
      <c r="I290" s="33"/>
      <c r="J290" s="33"/>
      <c r="K290" s="1"/>
      <c r="L290" s="5"/>
      <c r="M290" s="1"/>
    </row>
    <row r="291" spans="1:13">
      <c r="A291" s="2">
        <v>95</v>
      </c>
      <c r="B291" s="65"/>
      <c r="C291" s="11" t="s">
        <v>328</v>
      </c>
      <c r="D291" s="15"/>
      <c r="E291" s="15"/>
      <c r="F291" s="15"/>
      <c r="G291" s="14"/>
      <c r="H291" s="33">
        <f>D292*G292</f>
        <v>4400</v>
      </c>
      <c r="I291" s="33">
        <f>H291*2</f>
        <v>8800</v>
      </c>
      <c r="J291" s="33">
        <f>H291*3</f>
        <v>13200</v>
      </c>
      <c r="K291" s="22" t="s">
        <v>329</v>
      </c>
      <c r="L291" s="10">
        <v>501010311</v>
      </c>
      <c r="M291" s="12" t="s">
        <v>17</v>
      </c>
    </row>
    <row r="292" spans="1:13" ht="47.25">
      <c r="A292" s="2"/>
      <c r="B292" s="65"/>
      <c r="C292" s="50" t="s">
        <v>330</v>
      </c>
      <c r="D292" s="15">
        <v>4000</v>
      </c>
      <c r="E292" s="15">
        <f>D292*2</f>
        <v>8000</v>
      </c>
      <c r="F292" s="15">
        <f>D292*3</f>
        <v>12000</v>
      </c>
      <c r="G292" s="14">
        <v>1.1000000000000001</v>
      </c>
      <c r="H292" s="33"/>
      <c r="I292" s="33"/>
      <c r="J292" s="33"/>
      <c r="K292" s="1"/>
      <c r="L292" s="5"/>
      <c r="M292" s="1"/>
    </row>
    <row r="293" spans="1:13">
      <c r="A293" s="2">
        <v>96</v>
      </c>
      <c r="B293" s="65"/>
      <c r="C293" s="11" t="s">
        <v>331</v>
      </c>
      <c r="D293" s="15"/>
      <c r="E293" s="15"/>
      <c r="F293" s="15"/>
      <c r="G293" s="14"/>
      <c r="H293" s="33">
        <f>D294*G294</f>
        <v>2250</v>
      </c>
      <c r="I293" s="33">
        <f>H293*2</f>
        <v>4500</v>
      </c>
      <c r="J293" s="33">
        <f>H293*3</f>
        <v>6750</v>
      </c>
      <c r="K293" s="22" t="s">
        <v>329</v>
      </c>
      <c r="L293" s="10">
        <v>501010311</v>
      </c>
      <c r="M293" s="12" t="s">
        <v>17</v>
      </c>
    </row>
    <row r="294" spans="1:13">
      <c r="A294" s="2"/>
      <c r="B294" s="65"/>
      <c r="C294" s="50" t="s">
        <v>332</v>
      </c>
      <c r="D294" s="15">
        <v>4500</v>
      </c>
      <c r="E294" s="15">
        <f>D294*2</f>
        <v>9000</v>
      </c>
      <c r="F294" s="15">
        <f>D294*3</f>
        <v>13500</v>
      </c>
      <c r="G294" s="14">
        <v>0.5</v>
      </c>
      <c r="H294" s="33"/>
      <c r="I294" s="33"/>
      <c r="J294" s="33"/>
      <c r="K294" s="1"/>
      <c r="L294" s="5"/>
      <c r="M294" s="1"/>
    </row>
    <row r="295" spans="1:13" ht="31.5">
      <c r="A295" s="2">
        <v>97</v>
      </c>
      <c r="B295" s="65"/>
      <c r="C295" s="11" t="s">
        <v>333</v>
      </c>
      <c r="D295" s="15"/>
      <c r="E295" s="15"/>
      <c r="F295" s="15"/>
      <c r="G295" s="14"/>
      <c r="H295" s="33">
        <f>D296*G296</f>
        <v>4500</v>
      </c>
      <c r="I295" s="33">
        <f>H295*2</f>
        <v>9000</v>
      </c>
      <c r="J295" s="33">
        <f>H295*3</f>
        <v>13500</v>
      </c>
      <c r="K295" s="22" t="s">
        <v>334</v>
      </c>
      <c r="L295" s="10">
        <v>501010311</v>
      </c>
      <c r="M295" s="12" t="s">
        <v>17</v>
      </c>
    </row>
    <row r="296" spans="1:13" ht="63">
      <c r="A296" s="2"/>
      <c r="B296" s="65"/>
      <c r="C296" s="50" t="s">
        <v>457</v>
      </c>
      <c r="D296" s="15">
        <v>4500</v>
      </c>
      <c r="E296" s="15">
        <f>D296*2</f>
        <v>9000</v>
      </c>
      <c r="F296" s="15">
        <f>D296*3</f>
        <v>13500</v>
      </c>
      <c r="G296" s="14">
        <v>1</v>
      </c>
      <c r="H296" s="33"/>
      <c r="I296" s="33"/>
      <c r="J296" s="33"/>
      <c r="K296" s="1"/>
      <c r="L296" s="5"/>
      <c r="M296" s="1"/>
    </row>
    <row r="297" spans="1:13">
      <c r="A297" s="2">
        <v>98</v>
      </c>
      <c r="B297" s="65"/>
      <c r="C297" s="11" t="s">
        <v>335</v>
      </c>
      <c r="D297" s="15"/>
      <c r="E297" s="15"/>
      <c r="F297" s="15"/>
      <c r="G297" s="14"/>
      <c r="H297" s="33">
        <f>D298*G298</f>
        <v>1200</v>
      </c>
      <c r="I297" s="33">
        <f>H297*2</f>
        <v>2400</v>
      </c>
      <c r="J297" s="33">
        <f>H297*3</f>
        <v>3600</v>
      </c>
      <c r="K297" s="22" t="s">
        <v>336</v>
      </c>
      <c r="L297" s="10">
        <v>501010311</v>
      </c>
      <c r="M297" s="12" t="s">
        <v>17</v>
      </c>
    </row>
    <row r="298" spans="1:13">
      <c r="A298" s="2"/>
      <c r="B298" s="65"/>
      <c r="C298" s="52" t="s">
        <v>337</v>
      </c>
      <c r="D298" s="15">
        <v>1500</v>
      </c>
      <c r="E298" s="15">
        <f>D298*2</f>
        <v>3000</v>
      </c>
      <c r="F298" s="15">
        <f>D298*3</f>
        <v>4500</v>
      </c>
      <c r="G298" s="14">
        <v>0.8</v>
      </c>
      <c r="H298" s="33"/>
      <c r="I298" s="33"/>
      <c r="J298" s="33"/>
      <c r="K298" s="1"/>
      <c r="L298" s="5"/>
      <c r="M298" s="1"/>
    </row>
    <row r="299" spans="1:13">
      <c r="A299" s="2">
        <v>99</v>
      </c>
      <c r="B299" s="35"/>
      <c r="C299" s="11" t="s">
        <v>338</v>
      </c>
      <c r="D299" s="1"/>
      <c r="E299" s="15"/>
      <c r="F299" s="15"/>
      <c r="G299" s="14"/>
      <c r="H299" s="33">
        <f>D300*G300</f>
        <v>4200</v>
      </c>
      <c r="I299" s="33">
        <f>H299*2</f>
        <v>8400</v>
      </c>
      <c r="J299" s="33">
        <f>H299*3</f>
        <v>12600</v>
      </c>
      <c r="K299" s="22" t="s">
        <v>339</v>
      </c>
      <c r="L299" s="10">
        <v>501010311</v>
      </c>
      <c r="M299" s="12" t="s">
        <v>17</v>
      </c>
    </row>
    <row r="300" spans="1:13" ht="25.5">
      <c r="A300" s="2"/>
      <c r="B300" s="35"/>
      <c r="C300" s="17" t="s">
        <v>456</v>
      </c>
      <c r="D300" s="15">
        <v>600</v>
      </c>
      <c r="E300" s="15">
        <f>D300*2</f>
        <v>1200</v>
      </c>
      <c r="F300" s="15">
        <f>D300*3</f>
        <v>1800</v>
      </c>
      <c r="G300" s="14">
        <v>7</v>
      </c>
      <c r="H300" s="33"/>
      <c r="I300" s="60"/>
      <c r="J300" s="33"/>
      <c r="K300" s="1"/>
      <c r="L300" s="5"/>
      <c r="M300" s="1"/>
    </row>
    <row r="301" spans="1:13">
      <c r="A301" s="2">
        <v>100</v>
      </c>
      <c r="B301" s="65"/>
      <c r="C301" s="11" t="s">
        <v>340</v>
      </c>
      <c r="D301" s="15"/>
      <c r="E301" s="15"/>
      <c r="F301" s="15"/>
      <c r="G301" s="14"/>
      <c r="H301" s="33">
        <f>D302*G302</f>
        <v>105</v>
      </c>
      <c r="I301" s="33">
        <f>H301*2</f>
        <v>210</v>
      </c>
      <c r="J301" s="33">
        <f>H301*3</f>
        <v>315</v>
      </c>
      <c r="K301" s="9" t="s">
        <v>291</v>
      </c>
      <c r="L301" s="10">
        <v>501010311</v>
      </c>
      <c r="M301" s="12" t="s">
        <v>17</v>
      </c>
    </row>
    <row r="302" spans="1:13" ht="31.5">
      <c r="A302" s="2"/>
      <c r="B302" s="65"/>
      <c r="C302" s="52" t="s">
        <v>341</v>
      </c>
      <c r="D302" s="15">
        <v>300</v>
      </c>
      <c r="E302" s="15">
        <f>D302*2</f>
        <v>600</v>
      </c>
      <c r="F302" s="15">
        <f>D302*3</f>
        <v>900</v>
      </c>
      <c r="G302" s="14">
        <v>0.35</v>
      </c>
      <c r="H302" s="33"/>
      <c r="I302" s="33"/>
      <c r="J302" s="33"/>
      <c r="K302" s="1"/>
      <c r="L302" s="5"/>
      <c r="M302" s="1"/>
    </row>
    <row r="303" spans="1:13">
      <c r="A303" s="2">
        <v>101</v>
      </c>
      <c r="B303" s="65"/>
      <c r="C303" s="11" t="s">
        <v>342</v>
      </c>
      <c r="D303" s="15"/>
      <c r="E303" s="15"/>
      <c r="F303" s="15"/>
      <c r="G303" s="14"/>
      <c r="H303" s="33">
        <f>D304*G304</f>
        <v>150</v>
      </c>
      <c r="I303" s="33">
        <f>H303*2</f>
        <v>300</v>
      </c>
      <c r="J303" s="33">
        <f>H303*3</f>
        <v>450</v>
      </c>
      <c r="K303" s="9" t="s">
        <v>291</v>
      </c>
      <c r="L303" s="10">
        <v>501010311</v>
      </c>
      <c r="M303" s="12" t="s">
        <v>17</v>
      </c>
    </row>
    <row r="304" spans="1:13">
      <c r="A304" s="2"/>
      <c r="B304" s="65"/>
      <c r="C304" s="53" t="s">
        <v>343</v>
      </c>
      <c r="D304" s="15">
        <v>100</v>
      </c>
      <c r="E304" s="15">
        <f>D304*2</f>
        <v>200</v>
      </c>
      <c r="F304" s="15">
        <f>D304*3</f>
        <v>300</v>
      </c>
      <c r="G304" s="14">
        <v>1.5</v>
      </c>
      <c r="H304" s="33"/>
      <c r="I304" s="33"/>
      <c r="J304" s="33"/>
      <c r="K304" s="1"/>
      <c r="L304" s="5"/>
      <c r="M304" s="1"/>
    </row>
    <row r="305" spans="1:13">
      <c r="A305" s="2">
        <v>102</v>
      </c>
      <c r="B305" s="65"/>
      <c r="C305" s="11" t="s">
        <v>344</v>
      </c>
      <c r="D305" s="15"/>
      <c r="E305" s="15"/>
      <c r="F305" s="15"/>
      <c r="G305" s="14"/>
      <c r="H305" s="33">
        <f>D306*G306</f>
        <v>7000</v>
      </c>
      <c r="I305" s="33">
        <f>H305*2</f>
        <v>14000</v>
      </c>
      <c r="J305" s="33">
        <f>H305*3</f>
        <v>21000</v>
      </c>
      <c r="K305" s="9" t="s">
        <v>291</v>
      </c>
      <c r="L305" s="10">
        <v>501010311</v>
      </c>
      <c r="M305" s="12" t="s">
        <v>17</v>
      </c>
    </row>
    <row r="306" spans="1:13" ht="38.25">
      <c r="A306" s="2"/>
      <c r="B306" s="65"/>
      <c r="C306" s="53" t="s">
        <v>345</v>
      </c>
      <c r="D306" s="15">
        <v>200</v>
      </c>
      <c r="E306" s="15">
        <f>D306*2</f>
        <v>400</v>
      </c>
      <c r="F306" s="15">
        <f>D306*3</f>
        <v>600</v>
      </c>
      <c r="G306" s="14">
        <v>35</v>
      </c>
      <c r="H306" s="33"/>
      <c r="I306" s="33"/>
      <c r="J306" s="33"/>
      <c r="K306" s="1"/>
      <c r="L306" s="5"/>
      <c r="M306" s="1"/>
    </row>
    <row r="307" spans="1:13">
      <c r="A307" s="2">
        <v>103</v>
      </c>
      <c r="B307" s="65"/>
      <c r="C307" s="11" t="s">
        <v>346</v>
      </c>
      <c r="D307" s="15"/>
      <c r="E307" s="15"/>
      <c r="F307" s="15"/>
      <c r="G307" s="14"/>
      <c r="H307" s="33">
        <f>D308*G308+D309*G309+D310*G310</f>
        <v>92500</v>
      </c>
      <c r="I307" s="33">
        <f>H307*2</f>
        <v>185000</v>
      </c>
      <c r="J307" s="33">
        <f>H307*3</f>
        <v>277500</v>
      </c>
      <c r="K307" s="9" t="s">
        <v>347</v>
      </c>
      <c r="L307" s="10">
        <v>501010311</v>
      </c>
      <c r="M307" s="12" t="s">
        <v>17</v>
      </c>
    </row>
    <row r="308" spans="1:13" ht="25.5">
      <c r="A308" s="2"/>
      <c r="B308" s="65"/>
      <c r="C308" s="53" t="s">
        <v>348</v>
      </c>
      <c r="D308" s="15">
        <v>500</v>
      </c>
      <c r="E308" s="15">
        <f t="shared" ref="E308:E310" si="10">D308*2</f>
        <v>1000</v>
      </c>
      <c r="F308" s="15">
        <f t="shared" ref="F308:F310" si="11">D308*3</f>
        <v>1500</v>
      </c>
      <c r="G308" s="14">
        <v>95</v>
      </c>
      <c r="H308" s="33"/>
      <c r="I308" s="33"/>
      <c r="J308" s="33"/>
      <c r="K308" s="1"/>
      <c r="L308" s="5"/>
      <c r="M308" s="1"/>
    </row>
    <row r="309" spans="1:13" ht="25.5">
      <c r="A309" s="2"/>
      <c r="B309" s="65"/>
      <c r="C309" s="53" t="s">
        <v>349</v>
      </c>
      <c r="D309" s="15">
        <v>1500</v>
      </c>
      <c r="E309" s="15">
        <f t="shared" si="10"/>
        <v>3000</v>
      </c>
      <c r="F309" s="15">
        <f t="shared" si="11"/>
        <v>4500</v>
      </c>
      <c r="G309" s="14">
        <v>15</v>
      </c>
      <c r="H309" s="33"/>
      <c r="I309" s="33"/>
      <c r="J309" s="33"/>
      <c r="K309" s="1"/>
      <c r="L309" s="5"/>
      <c r="M309" s="1"/>
    </row>
    <row r="310" spans="1:13" ht="25.5">
      <c r="A310" s="2"/>
      <c r="B310" s="65"/>
      <c r="C310" s="53" t="s">
        <v>350</v>
      </c>
      <c r="D310" s="15">
        <v>1500</v>
      </c>
      <c r="E310" s="15">
        <f t="shared" si="10"/>
        <v>3000</v>
      </c>
      <c r="F310" s="15">
        <f t="shared" si="11"/>
        <v>4500</v>
      </c>
      <c r="G310" s="14">
        <v>15</v>
      </c>
      <c r="H310" s="33"/>
      <c r="I310" s="33"/>
      <c r="J310" s="33"/>
      <c r="K310" s="1"/>
      <c r="L310" s="5"/>
      <c r="M310" s="1"/>
    </row>
    <row r="311" spans="1:13">
      <c r="A311" s="2">
        <v>104</v>
      </c>
      <c r="B311" s="65"/>
      <c r="C311" s="11" t="s">
        <v>351</v>
      </c>
      <c r="D311" s="15"/>
      <c r="E311" s="15"/>
      <c r="F311" s="15"/>
      <c r="G311" s="14"/>
      <c r="H311" s="33">
        <f>D312*G312</f>
        <v>5000</v>
      </c>
      <c r="I311" s="33">
        <f>H311*2</f>
        <v>10000</v>
      </c>
      <c r="J311" s="33">
        <f>H311*3</f>
        <v>15000</v>
      </c>
      <c r="K311" s="9" t="s">
        <v>291</v>
      </c>
      <c r="L311" s="10">
        <v>501010311</v>
      </c>
      <c r="M311" s="12" t="s">
        <v>17</v>
      </c>
    </row>
    <row r="312" spans="1:13" ht="27.75">
      <c r="A312" s="2"/>
      <c r="B312" s="35"/>
      <c r="C312" s="49" t="s">
        <v>352</v>
      </c>
      <c r="D312" s="15">
        <v>1000</v>
      </c>
      <c r="E312" s="15">
        <f>D312*2</f>
        <v>2000</v>
      </c>
      <c r="F312" s="15">
        <f>D312*3</f>
        <v>3000</v>
      </c>
      <c r="G312" s="25">
        <v>5</v>
      </c>
      <c r="H312" s="33"/>
      <c r="I312" s="33"/>
      <c r="J312" s="33"/>
      <c r="K312" s="1"/>
      <c r="L312" s="5"/>
      <c r="M312" s="1"/>
    </row>
    <row r="313" spans="1:13">
      <c r="A313" s="2">
        <v>105</v>
      </c>
      <c r="B313" s="35"/>
      <c r="C313" s="11" t="s">
        <v>353</v>
      </c>
      <c r="D313" s="1"/>
      <c r="E313" s="15"/>
      <c r="F313" s="15"/>
      <c r="G313" s="25"/>
      <c r="H313" s="33">
        <f>D314*G314+D315*G315</f>
        <v>25000</v>
      </c>
      <c r="I313" s="33">
        <f>H313*2</f>
        <v>50000</v>
      </c>
      <c r="J313" s="33">
        <f>H313*3</f>
        <v>75000</v>
      </c>
      <c r="K313" s="9" t="s">
        <v>291</v>
      </c>
      <c r="L313" s="10">
        <v>501010311</v>
      </c>
      <c r="M313" s="12" t="s">
        <v>17</v>
      </c>
    </row>
    <row r="314" spans="1:13" ht="25.5">
      <c r="A314" s="2"/>
      <c r="B314" s="35"/>
      <c r="C314" s="13" t="s">
        <v>453</v>
      </c>
      <c r="D314" s="15">
        <v>2500</v>
      </c>
      <c r="E314" s="15">
        <f>D314*2</f>
        <v>5000</v>
      </c>
      <c r="F314" s="15">
        <f>D314*3</f>
        <v>7500</v>
      </c>
      <c r="G314" s="25">
        <v>5</v>
      </c>
      <c r="H314" s="33"/>
      <c r="I314" s="60"/>
      <c r="J314" s="33"/>
      <c r="K314" s="1"/>
      <c r="L314" s="5"/>
      <c r="M314" s="1"/>
    </row>
    <row r="315" spans="1:13" ht="25.5">
      <c r="A315" s="2"/>
      <c r="B315" s="35"/>
      <c r="C315" s="48" t="s">
        <v>454</v>
      </c>
      <c r="D315" s="15">
        <v>2500</v>
      </c>
      <c r="E315" s="15">
        <f>D315*2</f>
        <v>5000</v>
      </c>
      <c r="F315" s="15">
        <f>D315*3</f>
        <v>7500</v>
      </c>
      <c r="G315" s="25">
        <v>5</v>
      </c>
      <c r="H315" s="33"/>
      <c r="I315" s="60"/>
      <c r="J315" s="33"/>
      <c r="K315" s="1"/>
      <c r="L315" s="5"/>
      <c r="M315" s="1"/>
    </row>
    <row r="316" spans="1:13" ht="18" customHeight="1">
      <c r="A316" s="2">
        <v>106</v>
      </c>
      <c r="B316" s="1"/>
      <c r="C316" s="20" t="s">
        <v>354</v>
      </c>
      <c r="D316" s="15"/>
      <c r="E316" s="15"/>
      <c r="F316" s="15"/>
      <c r="G316" s="14"/>
      <c r="H316" s="33">
        <f>D317*G317</f>
        <v>2800</v>
      </c>
      <c r="I316" s="33">
        <f>H316*2</f>
        <v>5600</v>
      </c>
      <c r="J316" s="33">
        <f>H316*3</f>
        <v>8400</v>
      </c>
      <c r="K316" s="22" t="s">
        <v>355</v>
      </c>
      <c r="L316" s="10">
        <v>501010311</v>
      </c>
      <c r="M316" s="12" t="s">
        <v>17</v>
      </c>
    </row>
    <row r="317" spans="1:13" ht="18" customHeight="1">
      <c r="A317" s="2"/>
      <c r="B317" s="65"/>
      <c r="C317" s="3" t="s">
        <v>356</v>
      </c>
      <c r="D317" s="15">
        <v>350</v>
      </c>
      <c r="E317" s="15">
        <f>D317*2</f>
        <v>700</v>
      </c>
      <c r="F317" s="15">
        <f>D317*3</f>
        <v>1050</v>
      </c>
      <c r="G317" s="14">
        <v>8</v>
      </c>
      <c r="H317" s="33"/>
      <c r="I317" s="33"/>
      <c r="J317" s="33"/>
      <c r="K317" s="22"/>
      <c r="L317" s="10"/>
      <c r="M317" s="1"/>
    </row>
    <row r="318" spans="1:13">
      <c r="A318" s="2">
        <v>107</v>
      </c>
      <c r="B318" s="65"/>
      <c r="C318" s="20" t="s">
        <v>357</v>
      </c>
      <c r="D318" s="15"/>
      <c r="E318" s="15"/>
      <c r="F318" s="15"/>
      <c r="G318" s="14"/>
      <c r="H318" s="33">
        <f>D319*G319</f>
        <v>600</v>
      </c>
      <c r="I318" s="33">
        <f>H318*2</f>
        <v>1200</v>
      </c>
      <c r="J318" s="33">
        <f>H318*3</f>
        <v>1800</v>
      </c>
      <c r="K318" s="9" t="s">
        <v>291</v>
      </c>
      <c r="L318" s="10">
        <v>501010311</v>
      </c>
      <c r="M318" s="12" t="s">
        <v>17</v>
      </c>
    </row>
    <row r="319" spans="1:13">
      <c r="A319" s="2"/>
      <c r="B319" s="65"/>
      <c r="C319" s="53" t="s">
        <v>358</v>
      </c>
      <c r="D319" s="15">
        <v>400</v>
      </c>
      <c r="E319" s="15">
        <f>D319*2</f>
        <v>800</v>
      </c>
      <c r="F319" s="15">
        <f>D319*3</f>
        <v>1200</v>
      </c>
      <c r="G319" s="14">
        <v>1.5</v>
      </c>
      <c r="H319" s="33"/>
      <c r="I319" s="33"/>
      <c r="J319" s="33"/>
      <c r="K319" s="1"/>
      <c r="L319" s="5"/>
      <c r="M319" s="1"/>
    </row>
    <row r="320" spans="1:13">
      <c r="A320" s="2">
        <v>108</v>
      </c>
      <c r="B320" s="65"/>
      <c r="C320" s="20" t="s">
        <v>359</v>
      </c>
      <c r="D320" s="15"/>
      <c r="E320" s="15"/>
      <c r="F320" s="15"/>
      <c r="G320" s="14"/>
      <c r="H320" s="33">
        <f>D321*G321</f>
        <v>24000</v>
      </c>
      <c r="I320" s="33">
        <f>H320*2</f>
        <v>48000</v>
      </c>
      <c r="J320" s="33">
        <f>H320*3</f>
        <v>72000</v>
      </c>
      <c r="K320" s="9" t="s">
        <v>291</v>
      </c>
      <c r="L320" s="10">
        <v>501010311</v>
      </c>
      <c r="M320" s="12" t="s">
        <v>17</v>
      </c>
    </row>
    <row r="321" spans="1:13" ht="25.5">
      <c r="A321" s="2"/>
      <c r="B321" s="65"/>
      <c r="C321" s="53" t="s">
        <v>360</v>
      </c>
      <c r="D321" s="15">
        <v>60</v>
      </c>
      <c r="E321" s="15">
        <f>D321*2</f>
        <v>120</v>
      </c>
      <c r="F321" s="15">
        <f>D321*3</f>
        <v>180</v>
      </c>
      <c r="G321" s="14">
        <v>400</v>
      </c>
      <c r="H321" s="33"/>
      <c r="I321" s="33"/>
      <c r="J321" s="33"/>
      <c r="K321" s="1"/>
      <c r="L321" s="5"/>
      <c r="M321" s="1"/>
    </row>
    <row r="322" spans="1:13">
      <c r="A322" s="2">
        <v>109</v>
      </c>
      <c r="B322" s="65"/>
      <c r="C322" s="20" t="s">
        <v>361</v>
      </c>
      <c r="D322" s="15"/>
      <c r="E322" s="15"/>
      <c r="F322" s="15"/>
      <c r="G322" s="14"/>
      <c r="H322" s="33">
        <f>D323*G323</f>
        <v>42000</v>
      </c>
      <c r="I322" s="33">
        <f>H322*2</f>
        <v>84000</v>
      </c>
      <c r="J322" s="33">
        <f>H322*3</f>
        <v>126000</v>
      </c>
      <c r="K322" s="1"/>
      <c r="L322" s="10">
        <v>501010317</v>
      </c>
      <c r="M322" s="12" t="s">
        <v>17</v>
      </c>
    </row>
    <row r="323" spans="1:13" ht="64.5">
      <c r="A323" s="2"/>
      <c r="B323" s="65"/>
      <c r="C323" s="55" t="s">
        <v>362</v>
      </c>
      <c r="D323" s="15">
        <v>350000</v>
      </c>
      <c r="E323" s="15">
        <f>D323*2</f>
        <v>700000</v>
      </c>
      <c r="F323" s="15">
        <f>D323*3</f>
        <v>1050000</v>
      </c>
      <c r="G323" s="14">
        <v>0.12</v>
      </c>
      <c r="H323" s="33"/>
      <c r="I323" s="33"/>
      <c r="J323" s="33"/>
      <c r="K323" s="1"/>
      <c r="L323" s="5"/>
      <c r="M323" s="1"/>
    </row>
    <row r="324" spans="1:13">
      <c r="A324" s="2">
        <v>110</v>
      </c>
      <c r="B324" s="65"/>
      <c r="C324" s="20" t="s">
        <v>363</v>
      </c>
      <c r="D324" s="1"/>
      <c r="E324" s="1"/>
      <c r="F324" s="1"/>
      <c r="G324" s="1"/>
      <c r="H324" s="33">
        <f>D325*G325</f>
        <v>10000</v>
      </c>
      <c r="I324" s="33">
        <f>H324*2</f>
        <v>20000</v>
      </c>
      <c r="J324" s="33">
        <f>H324*3</f>
        <v>30000</v>
      </c>
      <c r="K324" s="22" t="s">
        <v>364</v>
      </c>
      <c r="L324" s="10">
        <v>501010311</v>
      </c>
      <c r="M324" s="12" t="s">
        <v>17</v>
      </c>
    </row>
    <row r="325" spans="1:13">
      <c r="A325" s="2"/>
      <c r="B325" s="65"/>
      <c r="C325" s="50" t="s">
        <v>365</v>
      </c>
      <c r="D325" s="15">
        <v>100000</v>
      </c>
      <c r="E325" s="15">
        <f>D325*2</f>
        <v>200000</v>
      </c>
      <c r="F325" s="15">
        <f>D325*3</f>
        <v>300000</v>
      </c>
      <c r="G325" s="14">
        <v>0.1</v>
      </c>
      <c r="H325" s="33"/>
      <c r="I325" s="33"/>
      <c r="J325" s="33"/>
      <c r="K325" s="1"/>
      <c r="L325" s="5"/>
      <c r="M325" s="1"/>
    </row>
    <row r="326" spans="1:13">
      <c r="A326" s="2">
        <v>111</v>
      </c>
      <c r="B326" s="65"/>
      <c r="C326" s="20" t="s">
        <v>366</v>
      </c>
      <c r="D326" s="1"/>
      <c r="E326" s="1"/>
      <c r="F326" s="1"/>
      <c r="G326" s="1"/>
      <c r="H326" s="33">
        <v>300</v>
      </c>
      <c r="I326" s="33">
        <v>600</v>
      </c>
      <c r="J326" s="33">
        <v>900</v>
      </c>
      <c r="K326" s="22" t="s">
        <v>367</v>
      </c>
      <c r="L326" s="10">
        <v>501010311</v>
      </c>
      <c r="M326" s="12" t="s">
        <v>17</v>
      </c>
    </row>
    <row r="327" spans="1:13" ht="45">
      <c r="A327" s="2"/>
      <c r="B327" s="65"/>
      <c r="C327" s="46" t="s">
        <v>368</v>
      </c>
      <c r="D327" s="15" t="s">
        <v>369</v>
      </c>
      <c r="E327" s="15" t="s">
        <v>370</v>
      </c>
      <c r="F327" s="15" t="s">
        <v>371</v>
      </c>
      <c r="G327" s="14">
        <v>0.06</v>
      </c>
      <c r="H327" s="33"/>
      <c r="I327" s="33"/>
      <c r="J327" s="33"/>
      <c r="K327" s="22"/>
      <c r="L327" s="5"/>
      <c r="M327" s="1"/>
    </row>
    <row r="328" spans="1:13">
      <c r="A328" s="2">
        <v>112</v>
      </c>
      <c r="B328" s="65"/>
      <c r="C328" s="20" t="s">
        <v>372</v>
      </c>
      <c r="D328" s="1"/>
      <c r="E328" s="1"/>
      <c r="F328" s="1"/>
      <c r="G328" s="1"/>
      <c r="H328" s="33">
        <f>D329*G329</f>
        <v>4000</v>
      </c>
      <c r="I328" s="33">
        <f>H328*2</f>
        <v>8000</v>
      </c>
      <c r="J328" s="33">
        <f>H328*3</f>
        <v>12000</v>
      </c>
      <c r="K328" s="22" t="s">
        <v>373</v>
      </c>
      <c r="L328" s="10">
        <v>501010311</v>
      </c>
      <c r="M328" s="12" t="s">
        <v>17</v>
      </c>
    </row>
    <row r="329" spans="1:13">
      <c r="A329" s="2"/>
      <c r="B329" s="65"/>
      <c r="C329" s="56" t="s">
        <v>374</v>
      </c>
      <c r="D329" s="15">
        <v>20000</v>
      </c>
      <c r="E329" s="15">
        <f>D329*2</f>
        <v>40000</v>
      </c>
      <c r="F329" s="15">
        <f>D329*3</f>
        <v>60000</v>
      </c>
      <c r="G329" s="14">
        <v>0.2</v>
      </c>
      <c r="H329" s="33"/>
      <c r="I329" s="33"/>
      <c r="J329" s="33"/>
      <c r="K329" s="22"/>
      <c r="L329" s="5"/>
      <c r="M329" s="1"/>
    </row>
    <row r="330" spans="1:13">
      <c r="A330" s="2">
        <v>113</v>
      </c>
      <c r="B330" s="65"/>
      <c r="C330" s="20" t="s">
        <v>375</v>
      </c>
      <c r="D330" s="1"/>
      <c r="E330" s="1"/>
      <c r="F330" s="1"/>
      <c r="G330" s="1"/>
      <c r="H330" s="33">
        <f>D331*G331</f>
        <v>10000</v>
      </c>
      <c r="I330" s="33">
        <f>H330*2</f>
        <v>20000</v>
      </c>
      <c r="J330" s="33">
        <f>H330*3</f>
        <v>30000</v>
      </c>
      <c r="K330" s="22" t="s">
        <v>329</v>
      </c>
      <c r="L330" s="10">
        <v>501010311</v>
      </c>
      <c r="M330" s="12" t="s">
        <v>17</v>
      </c>
    </row>
    <row r="331" spans="1:13" ht="33" customHeight="1">
      <c r="A331" s="2"/>
      <c r="B331" s="65"/>
      <c r="C331" s="56" t="s">
        <v>376</v>
      </c>
      <c r="D331" s="15">
        <v>10000</v>
      </c>
      <c r="E331" s="15">
        <f>D331*2</f>
        <v>20000</v>
      </c>
      <c r="F331" s="15">
        <f>D331*3</f>
        <v>30000</v>
      </c>
      <c r="G331" s="14">
        <v>1</v>
      </c>
      <c r="H331" s="33"/>
      <c r="I331" s="33"/>
      <c r="J331" s="33"/>
      <c r="K331" s="22"/>
      <c r="L331" s="5"/>
      <c r="M331" s="1"/>
    </row>
    <row r="332" spans="1:13">
      <c r="A332" s="2">
        <v>114</v>
      </c>
      <c r="B332" s="65"/>
      <c r="C332" s="20" t="s">
        <v>377</v>
      </c>
      <c r="D332" s="1"/>
      <c r="E332" s="1"/>
      <c r="F332" s="1"/>
      <c r="G332" s="1"/>
      <c r="H332" s="33">
        <f>D333*G333</f>
        <v>500</v>
      </c>
      <c r="I332" s="33">
        <f>H332*2</f>
        <v>1000</v>
      </c>
      <c r="J332" s="33">
        <f>H332*3</f>
        <v>1500</v>
      </c>
      <c r="K332" s="22" t="s">
        <v>329</v>
      </c>
      <c r="L332" s="10">
        <v>501010311</v>
      </c>
      <c r="M332" s="12" t="s">
        <v>17</v>
      </c>
    </row>
    <row r="333" spans="1:13">
      <c r="A333" s="2"/>
      <c r="B333" s="65"/>
      <c r="C333" s="27" t="s">
        <v>378</v>
      </c>
      <c r="D333" s="15">
        <v>500</v>
      </c>
      <c r="E333" s="15">
        <f>D333*2</f>
        <v>1000</v>
      </c>
      <c r="F333" s="15">
        <f>D333*3</f>
        <v>1500</v>
      </c>
      <c r="G333" s="14">
        <v>1</v>
      </c>
      <c r="H333" s="33"/>
      <c r="I333" s="33"/>
      <c r="J333" s="33"/>
      <c r="K333" s="22"/>
      <c r="L333" s="5"/>
      <c r="M333" s="1"/>
    </row>
    <row r="334" spans="1:13" ht="31.5">
      <c r="A334" s="2">
        <v>115</v>
      </c>
      <c r="B334" s="65"/>
      <c r="C334" s="11" t="s">
        <v>379</v>
      </c>
      <c r="D334" s="15"/>
      <c r="E334" s="15"/>
      <c r="F334" s="15"/>
      <c r="G334" s="14"/>
      <c r="H334" s="33">
        <f>D335*G335+D336*G336</f>
        <v>4350</v>
      </c>
      <c r="I334" s="33">
        <f>H334*2</f>
        <v>8700</v>
      </c>
      <c r="J334" s="33">
        <f>H334*3</f>
        <v>13050</v>
      </c>
      <c r="K334" s="22" t="s">
        <v>380</v>
      </c>
      <c r="L334" s="10">
        <v>501010311</v>
      </c>
      <c r="M334" s="12" t="s">
        <v>17</v>
      </c>
    </row>
    <row r="335" spans="1:13" ht="47.25">
      <c r="A335" s="2"/>
      <c r="B335" s="65"/>
      <c r="C335" s="57" t="s">
        <v>427</v>
      </c>
      <c r="D335" s="15">
        <v>3000</v>
      </c>
      <c r="E335" s="15">
        <f>D335*2</f>
        <v>6000</v>
      </c>
      <c r="F335" s="15">
        <f>D335*3</f>
        <v>9000</v>
      </c>
      <c r="G335" s="14">
        <v>0.2</v>
      </c>
      <c r="H335" s="33"/>
      <c r="I335" s="33"/>
      <c r="J335" s="33"/>
      <c r="K335" s="1"/>
      <c r="L335" s="5"/>
      <c r="M335" s="1"/>
    </row>
    <row r="336" spans="1:13" ht="47.25">
      <c r="A336" s="2"/>
      <c r="B336" s="65"/>
      <c r="C336" s="50" t="s">
        <v>428</v>
      </c>
      <c r="D336" s="15">
        <v>1500</v>
      </c>
      <c r="E336" s="15">
        <f>D336*2</f>
        <v>3000</v>
      </c>
      <c r="F336" s="15">
        <f>D336*3</f>
        <v>4500</v>
      </c>
      <c r="G336" s="14">
        <v>2.5</v>
      </c>
      <c r="H336" s="33"/>
      <c r="I336" s="33"/>
      <c r="J336" s="33"/>
      <c r="K336" s="1"/>
      <c r="L336" s="5"/>
      <c r="M336" s="1"/>
    </row>
    <row r="337" spans="1:13">
      <c r="A337" s="2">
        <v>116</v>
      </c>
      <c r="B337" s="65"/>
      <c r="C337" s="20" t="s">
        <v>381</v>
      </c>
      <c r="D337" s="1"/>
      <c r="E337" s="1"/>
      <c r="F337" s="1"/>
      <c r="G337" s="1"/>
      <c r="H337" s="33">
        <f>D338*G338</f>
        <v>24500</v>
      </c>
      <c r="I337" s="33">
        <f>H337*2</f>
        <v>49000</v>
      </c>
      <c r="J337" s="33">
        <f>H337*3</f>
        <v>73500</v>
      </c>
      <c r="K337" s="22" t="s">
        <v>382</v>
      </c>
      <c r="L337" s="10">
        <v>501010311</v>
      </c>
      <c r="M337" s="12" t="s">
        <v>17</v>
      </c>
    </row>
    <row r="338" spans="1:13" ht="38.25">
      <c r="A338" s="2"/>
      <c r="B338" s="65"/>
      <c r="C338" s="47" t="s">
        <v>383</v>
      </c>
      <c r="D338" s="15">
        <v>7000</v>
      </c>
      <c r="E338" s="15">
        <f>D338*2</f>
        <v>14000</v>
      </c>
      <c r="F338" s="15">
        <f>D338*3</f>
        <v>21000</v>
      </c>
      <c r="G338" s="14">
        <v>3.5</v>
      </c>
      <c r="H338" s="33"/>
      <c r="I338" s="33"/>
      <c r="J338" s="33"/>
      <c r="K338" s="22"/>
      <c r="L338" s="5"/>
      <c r="M338" s="1"/>
    </row>
    <row r="339" spans="1:13" ht="18" customHeight="1">
      <c r="A339" s="2">
        <v>117</v>
      </c>
      <c r="B339" s="1"/>
      <c r="C339" s="20" t="s">
        <v>384</v>
      </c>
      <c r="D339" s="15"/>
      <c r="E339" s="15"/>
      <c r="F339" s="15"/>
      <c r="G339" s="14"/>
      <c r="H339" s="33">
        <f>D340*G340+D341*G341</f>
        <v>187.5</v>
      </c>
      <c r="I339" s="33">
        <f>H339*2</f>
        <v>375</v>
      </c>
      <c r="J339" s="33">
        <f>H339*3</f>
        <v>562.5</v>
      </c>
      <c r="K339" s="22" t="s">
        <v>272</v>
      </c>
      <c r="L339" s="10">
        <v>501010311</v>
      </c>
      <c r="M339" s="12" t="s">
        <v>17</v>
      </c>
    </row>
    <row r="340" spans="1:13" ht="18" customHeight="1">
      <c r="A340" s="2"/>
      <c r="B340" s="65"/>
      <c r="C340" s="13" t="s">
        <v>385</v>
      </c>
      <c r="D340" s="15">
        <v>30</v>
      </c>
      <c r="E340" s="15">
        <f>D340*2</f>
        <v>60</v>
      </c>
      <c r="F340" s="15">
        <f>D340*3</f>
        <v>90</v>
      </c>
      <c r="G340" s="14">
        <v>1.7</v>
      </c>
      <c r="H340" s="33"/>
      <c r="I340" s="33"/>
      <c r="J340" s="33"/>
      <c r="K340" s="22"/>
      <c r="L340" s="10"/>
      <c r="M340" s="1"/>
    </row>
    <row r="341" spans="1:13" ht="18" customHeight="1">
      <c r="A341" s="2"/>
      <c r="B341" s="65"/>
      <c r="C341" s="13" t="s">
        <v>386</v>
      </c>
      <c r="D341" s="15">
        <v>35</v>
      </c>
      <c r="E341" s="15">
        <f>D341*2</f>
        <v>70</v>
      </c>
      <c r="F341" s="15">
        <f>D341*3</f>
        <v>105</v>
      </c>
      <c r="G341" s="14">
        <v>3.9</v>
      </c>
      <c r="H341" s="33"/>
      <c r="I341" s="33"/>
      <c r="J341" s="33"/>
      <c r="K341" s="22"/>
      <c r="L341" s="10"/>
      <c r="M341" s="1"/>
    </row>
    <row r="342" spans="1:13" ht="18" customHeight="1">
      <c r="A342" s="2">
        <v>118</v>
      </c>
      <c r="B342" s="65"/>
      <c r="C342" s="20" t="s">
        <v>387</v>
      </c>
      <c r="D342" s="15"/>
      <c r="E342" s="15"/>
      <c r="F342" s="15"/>
      <c r="G342" s="14"/>
      <c r="H342" s="33">
        <f>D343*G343+D344*G344</f>
        <v>18576</v>
      </c>
      <c r="I342" s="33">
        <f>H342*2</f>
        <v>37152</v>
      </c>
      <c r="J342" s="33">
        <f>H342*3</f>
        <v>55728</v>
      </c>
      <c r="K342" s="22" t="s">
        <v>388</v>
      </c>
      <c r="L342" s="10">
        <v>501010311</v>
      </c>
      <c r="M342" s="12" t="s">
        <v>17</v>
      </c>
    </row>
    <row r="343" spans="1:13" ht="18" customHeight="1">
      <c r="A343" s="2"/>
      <c r="B343" s="65"/>
      <c r="C343" s="13" t="s">
        <v>389</v>
      </c>
      <c r="D343" s="15">
        <v>50000</v>
      </c>
      <c r="E343" s="15">
        <f>D343*2</f>
        <v>100000</v>
      </c>
      <c r="F343" s="15">
        <f>D343*3</f>
        <v>150000</v>
      </c>
      <c r="G343" s="14">
        <v>0.36</v>
      </c>
      <c r="H343" s="33"/>
      <c r="I343" s="33"/>
      <c r="J343" s="33"/>
      <c r="K343" s="22"/>
      <c r="L343" s="10"/>
      <c r="M343" s="1"/>
    </row>
    <row r="344" spans="1:13" ht="18" customHeight="1">
      <c r="A344" s="2"/>
      <c r="B344" s="65"/>
      <c r="C344" s="13" t="s">
        <v>390</v>
      </c>
      <c r="D344" s="15">
        <v>160</v>
      </c>
      <c r="E344" s="15">
        <f>D344*2</f>
        <v>320</v>
      </c>
      <c r="F344" s="15">
        <f>D344*3</f>
        <v>480</v>
      </c>
      <c r="G344" s="14">
        <v>3.6</v>
      </c>
      <c r="H344" s="33"/>
      <c r="I344" s="33"/>
      <c r="J344" s="33"/>
      <c r="K344" s="22"/>
      <c r="L344" s="10"/>
      <c r="M344" s="1"/>
    </row>
    <row r="345" spans="1:13">
      <c r="A345" s="2">
        <v>119</v>
      </c>
      <c r="B345" s="65"/>
      <c r="C345" s="20" t="s">
        <v>391</v>
      </c>
      <c r="D345" s="15"/>
      <c r="E345" s="15"/>
      <c r="F345" s="15"/>
      <c r="G345" s="14"/>
      <c r="H345" s="33">
        <f>D346*G346+D347*G347</f>
        <v>7500</v>
      </c>
      <c r="I345" s="33">
        <f>H345*2</f>
        <v>15000</v>
      </c>
      <c r="J345" s="33">
        <f>H345*3</f>
        <v>22500</v>
      </c>
      <c r="K345" s="22" t="s">
        <v>392</v>
      </c>
      <c r="L345" s="10">
        <v>501010311</v>
      </c>
      <c r="M345" s="12" t="s">
        <v>17</v>
      </c>
    </row>
    <row r="346" spans="1:13">
      <c r="A346" s="2"/>
      <c r="B346" s="65"/>
      <c r="C346" s="54" t="s">
        <v>429</v>
      </c>
      <c r="D346" s="15">
        <v>1500</v>
      </c>
      <c r="E346" s="15">
        <f>D346*2</f>
        <v>3000</v>
      </c>
      <c r="F346" s="15">
        <f>D346*3</f>
        <v>4500</v>
      </c>
      <c r="G346" s="14">
        <v>2</v>
      </c>
      <c r="H346" s="33"/>
      <c r="I346" s="33"/>
      <c r="J346" s="33"/>
      <c r="K346" s="1"/>
      <c r="L346" s="5"/>
      <c r="M346" s="1"/>
    </row>
    <row r="347" spans="1:13">
      <c r="A347" s="2"/>
      <c r="B347" s="65"/>
      <c r="C347" s="54" t="s">
        <v>430</v>
      </c>
      <c r="D347" s="15">
        <v>1500</v>
      </c>
      <c r="E347" s="15">
        <f>D347*2</f>
        <v>3000</v>
      </c>
      <c r="F347" s="15">
        <f>D347*3</f>
        <v>4500</v>
      </c>
      <c r="G347" s="14">
        <v>3</v>
      </c>
      <c r="H347" s="33"/>
      <c r="I347" s="33"/>
      <c r="J347" s="33"/>
      <c r="K347" s="1"/>
      <c r="L347" s="5"/>
      <c r="M347" s="1"/>
    </row>
    <row r="348" spans="1:13">
      <c r="A348" s="2">
        <v>120</v>
      </c>
      <c r="B348" s="65"/>
      <c r="C348" s="20" t="s">
        <v>393</v>
      </c>
      <c r="D348" s="15"/>
      <c r="E348" s="15"/>
      <c r="F348" s="15"/>
      <c r="G348" s="14"/>
      <c r="H348" s="33">
        <f>D349*G349</f>
        <v>240</v>
      </c>
      <c r="I348" s="33">
        <f>H348*2</f>
        <v>480</v>
      </c>
      <c r="J348" s="33">
        <f>H348*3</f>
        <v>720</v>
      </c>
      <c r="K348" s="22" t="s">
        <v>394</v>
      </c>
      <c r="L348" s="10">
        <v>501010311</v>
      </c>
      <c r="M348" s="12" t="s">
        <v>17</v>
      </c>
    </row>
    <row r="349" spans="1:13">
      <c r="A349" s="2"/>
      <c r="B349" s="65"/>
      <c r="C349" s="3" t="s">
        <v>395</v>
      </c>
      <c r="D349" s="15">
        <v>2000</v>
      </c>
      <c r="E349" s="15">
        <f>D349*2</f>
        <v>4000</v>
      </c>
      <c r="F349" s="15">
        <f>D349*3</f>
        <v>6000</v>
      </c>
      <c r="G349" s="14">
        <v>0.12</v>
      </c>
      <c r="H349" s="33"/>
      <c r="I349" s="33"/>
      <c r="J349" s="33"/>
      <c r="K349" s="1"/>
      <c r="L349" s="5"/>
      <c r="M349" s="1"/>
    </row>
    <row r="350" spans="1:13">
      <c r="A350" s="2">
        <v>121</v>
      </c>
      <c r="B350" s="65"/>
      <c r="C350" s="20" t="s">
        <v>396</v>
      </c>
      <c r="D350" s="1"/>
      <c r="E350" s="1"/>
      <c r="F350" s="1"/>
      <c r="G350" s="1"/>
      <c r="H350" s="33">
        <f>D351*G351</f>
        <v>19500</v>
      </c>
      <c r="I350" s="33">
        <f>H350*2</f>
        <v>39000</v>
      </c>
      <c r="J350" s="33">
        <f>H350*3</f>
        <v>58500</v>
      </c>
      <c r="K350" s="22" t="s">
        <v>397</v>
      </c>
      <c r="L350" s="10">
        <v>501010311</v>
      </c>
      <c r="M350" s="12" t="s">
        <v>17</v>
      </c>
    </row>
    <row r="351" spans="1:13" ht="25.5">
      <c r="A351" s="2"/>
      <c r="B351" s="65"/>
      <c r="C351" s="13" t="s">
        <v>398</v>
      </c>
      <c r="D351" s="15">
        <v>300</v>
      </c>
      <c r="E351" s="15">
        <f>D351*2</f>
        <v>600</v>
      </c>
      <c r="F351" s="15">
        <f>D351*3</f>
        <v>900</v>
      </c>
      <c r="G351" s="14">
        <v>65</v>
      </c>
      <c r="H351" s="33"/>
      <c r="I351" s="33"/>
      <c r="J351" s="33"/>
      <c r="K351" s="1"/>
      <c r="L351" s="5"/>
      <c r="M351" s="1"/>
    </row>
    <row r="352" spans="1:13">
      <c r="A352" s="2">
        <v>122</v>
      </c>
      <c r="B352" s="35"/>
      <c r="C352" s="11" t="s">
        <v>399</v>
      </c>
      <c r="D352" s="1"/>
      <c r="E352" s="15"/>
      <c r="F352" s="15"/>
      <c r="G352" s="14"/>
      <c r="H352" s="33">
        <f>D353*G353</f>
        <v>1260</v>
      </c>
      <c r="I352" s="33">
        <f>H352*2</f>
        <v>2520</v>
      </c>
      <c r="J352" s="33">
        <f>H352*3</f>
        <v>3780</v>
      </c>
      <c r="K352" s="22" t="s">
        <v>400</v>
      </c>
      <c r="L352" s="10">
        <v>501010311</v>
      </c>
      <c r="M352" s="12" t="s">
        <v>17</v>
      </c>
    </row>
    <row r="353" spans="1:13" ht="25.5">
      <c r="A353" s="2"/>
      <c r="B353" s="35"/>
      <c r="C353" s="16" t="s">
        <v>401</v>
      </c>
      <c r="D353" s="15">
        <v>84</v>
      </c>
      <c r="E353" s="15">
        <f>D353*2</f>
        <v>168</v>
      </c>
      <c r="F353" s="15">
        <f>D353*3</f>
        <v>252</v>
      </c>
      <c r="G353" s="14">
        <v>15</v>
      </c>
      <c r="H353" s="33"/>
      <c r="I353" s="33"/>
      <c r="J353" s="33"/>
      <c r="K353" s="1"/>
      <c r="L353" s="5"/>
      <c r="M353" s="1"/>
    </row>
    <row r="354" spans="1:13" ht="31.5">
      <c r="A354" s="2">
        <v>123</v>
      </c>
      <c r="B354" s="65"/>
      <c r="C354" s="11" t="s">
        <v>402</v>
      </c>
      <c r="D354" s="15"/>
      <c r="E354" s="15"/>
      <c r="F354" s="15"/>
      <c r="G354" s="14"/>
      <c r="H354" s="33">
        <f>D355*G355</f>
        <v>10000</v>
      </c>
      <c r="I354" s="33">
        <f>H354*2</f>
        <v>20000</v>
      </c>
      <c r="J354" s="33">
        <f>H354*3</f>
        <v>30000</v>
      </c>
      <c r="K354" s="22" t="s">
        <v>403</v>
      </c>
      <c r="L354" s="10">
        <v>501010311</v>
      </c>
      <c r="M354" s="12" t="s">
        <v>17</v>
      </c>
    </row>
    <row r="355" spans="1:13" ht="47.25">
      <c r="A355" s="2"/>
      <c r="B355" s="65"/>
      <c r="C355" s="52" t="s">
        <v>431</v>
      </c>
      <c r="D355" s="15">
        <v>200</v>
      </c>
      <c r="E355" s="15">
        <f>D355*2</f>
        <v>400</v>
      </c>
      <c r="F355" s="15">
        <f>D355*3</f>
        <v>600</v>
      </c>
      <c r="G355" s="14">
        <v>50</v>
      </c>
      <c r="H355" s="33"/>
      <c r="I355" s="33"/>
      <c r="J355" s="33"/>
      <c r="K355" s="1"/>
      <c r="L355" s="5"/>
      <c r="M355" s="1"/>
    </row>
    <row r="356" spans="1:13">
      <c r="A356" s="2">
        <v>124</v>
      </c>
      <c r="B356" s="65"/>
      <c r="C356" s="11" t="s">
        <v>404</v>
      </c>
      <c r="D356" s="15"/>
      <c r="E356" s="15"/>
      <c r="F356" s="15"/>
      <c r="G356" s="14"/>
      <c r="H356" s="33">
        <f>D357*G357</f>
        <v>9000</v>
      </c>
      <c r="I356" s="33">
        <f>H356*2</f>
        <v>18000</v>
      </c>
      <c r="J356" s="33">
        <f>H356*3</f>
        <v>27000</v>
      </c>
      <c r="K356" s="22" t="s">
        <v>405</v>
      </c>
      <c r="L356" s="10">
        <v>501010311</v>
      </c>
      <c r="M356" s="12" t="s">
        <v>17</v>
      </c>
    </row>
    <row r="357" spans="1:13" ht="31.5">
      <c r="A357" s="2"/>
      <c r="B357" s="65"/>
      <c r="C357" s="52" t="s">
        <v>406</v>
      </c>
      <c r="D357" s="15">
        <v>50</v>
      </c>
      <c r="E357" s="15">
        <f>D357*2</f>
        <v>100</v>
      </c>
      <c r="F357" s="15">
        <f>D357*3</f>
        <v>150</v>
      </c>
      <c r="G357" s="14">
        <v>180</v>
      </c>
      <c r="H357" s="33"/>
      <c r="I357" s="33"/>
      <c r="J357" s="33"/>
      <c r="K357" s="1"/>
      <c r="L357" s="5"/>
      <c r="M357" s="1"/>
    </row>
    <row r="358" spans="1:13">
      <c r="A358" s="2">
        <v>125</v>
      </c>
      <c r="B358" s="65"/>
      <c r="C358" s="20" t="s">
        <v>407</v>
      </c>
      <c r="D358" s="1"/>
      <c r="E358" s="1"/>
      <c r="F358" s="1"/>
      <c r="G358" s="1"/>
      <c r="H358" s="33">
        <f>D359*G359</f>
        <v>9900</v>
      </c>
      <c r="I358" s="33">
        <f>H358*2</f>
        <v>19800</v>
      </c>
      <c r="J358" s="33">
        <f>H358*3</f>
        <v>29700</v>
      </c>
      <c r="K358" s="22" t="s">
        <v>408</v>
      </c>
      <c r="L358" s="10">
        <v>501010311</v>
      </c>
      <c r="M358" s="12" t="s">
        <v>17</v>
      </c>
    </row>
    <row r="359" spans="1:13" ht="31.5">
      <c r="A359" s="2"/>
      <c r="B359" s="65"/>
      <c r="C359" s="52" t="s">
        <v>409</v>
      </c>
      <c r="D359" s="15">
        <v>150</v>
      </c>
      <c r="E359" s="15">
        <f>D359*2</f>
        <v>300</v>
      </c>
      <c r="F359" s="15">
        <f>D359*3</f>
        <v>450</v>
      </c>
      <c r="G359" s="14">
        <v>66</v>
      </c>
      <c r="H359" s="33"/>
      <c r="I359" s="33"/>
      <c r="J359" s="33"/>
      <c r="K359" s="22"/>
      <c r="L359" s="5"/>
      <c r="M359" s="1"/>
    </row>
    <row r="360" spans="1:13">
      <c r="A360" s="2">
        <v>126</v>
      </c>
      <c r="B360" s="65"/>
      <c r="C360" s="20" t="s">
        <v>410</v>
      </c>
      <c r="D360" s="1"/>
      <c r="E360" s="1"/>
      <c r="F360" s="1"/>
      <c r="G360" s="1"/>
      <c r="H360" s="33">
        <f>D361*G361</f>
        <v>4500</v>
      </c>
      <c r="I360" s="33">
        <f>H360*2</f>
        <v>9000</v>
      </c>
      <c r="J360" s="33">
        <f>H360*3</f>
        <v>13500</v>
      </c>
      <c r="K360" s="22" t="s">
        <v>411</v>
      </c>
      <c r="L360" s="10">
        <v>501010311</v>
      </c>
      <c r="M360" s="12" t="s">
        <v>17</v>
      </c>
    </row>
    <row r="361" spans="1:13" ht="31.5">
      <c r="A361" s="2"/>
      <c r="B361" s="65"/>
      <c r="C361" s="50" t="s">
        <v>412</v>
      </c>
      <c r="D361" s="15">
        <v>3000</v>
      </c>
      <c r="E361" s="15">
        <f>D361*2</f>
        <v>6000</v>
      </c>
      <c r="F361" s="15">
        <f>D361*3</f>
        <v>9000</v>
      </c>
      <c r="G361" s="14">
        <v>1.5</v>
      </c>
      <c r="H361" s="33"/>
      <c r="I361" s="33"/>
      <c r="J361" s="33"/>
      <c r="K361" s="1"/>
      <c r="L361" s="5"/>
      <c r="M361" s="1"/>
    </row>
    <row r="362" spans="1:13">
      <c r="A362" s="2">
        <v>127</v>
      </c>
      <c r="B362" s="65"/>
      <c r="C362" s="20" t="s">
        <v>413</v>
      </c>
      <c r="D362" s="15"/>
      <c r="E362" s="15"/>
      <c r="F362" s="15"/>
      <c r="G362" s="14"/>
      <c r="H362" s="33">
        <f>D363*G363</f>
        <v>1750</v>
      </c>
      <c r="I362" s="33">
        <f>H362*2</f>
        <v>3500</v>
      </c>
      <c r="J362" s="33">
        <f>H362*3</f>
        <v>5250</v>
      </c>
      <c r="K362" s="22" t="s">
        <v>414</v>
      </c>
      <c r="L362" s="10">
        <v>501010311</v>
      </c>
      <c r="M362" s="12" t="s">
        <v>17</v>
      </c>
    </row>
    <row r="363" spans="1:13" ht="31.5">
      <c r="A363" s="2"/>
      <c r="B363" s="65"/>
      <c r="C363" s="52" t="s">
        <v>415</v>
      </c>
      <c r="D363" s="15">
        <v>3500</v>
      </c>
      <c r="E363" s="15">
        <f>D363*2</f>
        <v>7000</v>
      </c>
      <c r="F363" s="15">
        <f>D363*3</f>
        <v>10500</v>
      </c>
      <c r="G363" s="14">
        <v>0.5</v>
      </c>
      <c r="H363" s="33"/>
      <c r="I363" s="33"/>
      <c r="J363" s="33"/>
      <c r="K363" s="22"/>
      <c r="L363" s="5"/>
      <c r="M363" s="1"/>
    </row>
    <row r="364" spans="1:13">
      <c r="A364" s="2">
        <v>128</v>
      </c>
      <c r="B364" s="65"/>
      <c r="C364" s="20" t="s">
        <v>416</v>
      </c>
      <c r="D364" s="1"/>
      <c r="E364" s="1"/>
      <c r="F364" s="1"/>
      <c r="G364" s="1"/>
      <c r="H364" s="33">
        <f>D365*G365</f>
        <v>23100</v>
      </c>
      <c r="I364" s="33">
        <f>H364*2</f>
        <v>46200</v>
      </c>
      <c r="J364" s="33">
        <f>H364*3</f>
        <v>69300</v>
      </c>
      <c r="K364" s="22" t="s">
        <v>417</v>
      </c>
      <c r="L364" s="10">
        <v>501010311</v>
      </c>
      <c r="M364" s="12" t="s">
        <v>17</v>
      </c>
    </row>
    <row r="365" spans="1:13">
      <c r="A365" s="2"/>
      <c r="B365" s="65"/>
      <c r="C365" s="50" t="s">
        <v>418</v>
      </c>
      <c r="D365" s="15">
        <v>70000</v>
      </c>
      <c r="E365" s="15">
        <f>D365*2</f>
        <v>140000</v>
      </c>
      <c r="F365" s="15">
        <f>D365*3</f>
        <v>210000</v>
      </c>
      <c r="G365" s="14">
        <v>0.33</v>
      </c>
      <c r="H365" s="33"/>
      <c r="I365" s="33"/>
      <c r="J365" s="33"/>
      <c r="K365" s="22"/>
      <c r="L365" s="5"/>
      <c r="M365" s="1"/>
    </row>
    <row r="366" spans="1:13" ht="18" customHeight="1">
      <c r="A366" s="2"/>
      <c r="B366" s="65"/>
      <c r="C366" s="3"/>
      <c r="D366" s="15"/>
      <c r="E366" s="15"/>
      <c r="F366" s="15"/>
      <c r="G366" s="14"/>
      <c r="H366" s="33"/>
      <c r="I366" s="33"/>
      <c r="J366" s="33"/>
      <c r="K366" s="1"/>
      <c r="L366" s="5"/>
      <c r="M366" s="1"/>
    </row>
    <row r="367" spans="1:13">
      <c r="A367" s="2"/>
      <c r="B367" s="65"/>
      <c r="C367" s="3"/>
      <c r="D367" s="15"/>
      <c r="E367" s="15"/>
      <c r="F367" s="15"/>
      <c r="G367" s="14" t="s">
        <v>419</v>
      </c>
      <c r="H367" s="33">
        <f>SUM(H1:H366)</f>
        <v>2784510.8333333335</v>
      </c>
      <c r="I367" s="33">
        <f>SUM(I1:I366)</f>
        <v>5569021.666666667</v>
      </c>
      <c r="J367" s="33">
        <f>SUM(J1:J366)</f>
        <v>8353532.5</v>
      </c>
      <c r="K367" s="1"/>
      <c r="L367" s="5"/>
      <c r="M367" s="1"/>
    </row>
    <row r="368" spans="1:13" ht="18" customHeight="1">
      <c r="A368" s="2"/>
      <c r="B368" s="65"/>
      <c r="C368" s="3"/>
      <c r="D368" s="15"/>
      <c r="E368" s="15"/>
      <c r="F368" s="15"/>
      <c r="G368" s="14"/>
      <c r="H368" s="33"/>
      <c r="I368" s="33"/>
      <c r="J368" s="33"/>
      <c r="K368" s="1"/>
      <c r="L368" s="5"/>
      <c r="M368" s="1"/>
    </row>
    <row r="369" spans="1:13" ht="18" customHeight="1">
      <c r="A369" s="2"/>
      <c r="B369" s="65"/>
      <c r="C369" s="3"/>
      <c r="D369" s="15"/>
      <c r="E369" s="15"/>
      <c r="F369" s="15"/>
      <c r="G369" s="14"/>
      <c r="H369" s="33"/>
      <c r="I369" s="33"/>
      <c r="J369" s="33"/>
      <c r="K369" s="1"/>
      <c r="L369" s="5"/>
      <c r="M369" s="1"/>
    </row>
    <row r="370" spans="1:13" ht="18" customHeight="1">
      <c r="A370" s="2"/>
      <c r="B370" s="65"/>
      <c r="C370" s="3"/>
      <c r="D370" s="15"/>
      <c r="E370" s="15"/>
      <c r="F370" s="15"/>
      <c r="G370" s="14"/>
      <c r="H370" s="33"/>
      <c r="I370" s="33"/>
      <c r="J370" s="33"/>
      <c r="K370" s="1"/>
      <c r="L370" s="5"/>
      <c r="M370" s="1"/>
    </row>
    <row r="63178" ht="12.75" customHeight="1"/>
    <row r="63179" ht="12.75" customHeight="1"/>
    <row r="63180" ht="12.75" customHeight="1"/>
    <row r="63181" ht="12.75" customHeight="1"/>
    <row r="63182" ht="12.75" customHeight="1"/>
    <row r="63183" ht="12.75" customHeight="1"/>
    <row r="63184" ht="12.75" customHeight="1"/>
    <row r="63185" ht="12.75" customHeight="1"/>
    <row r="63186" ht="12.75" customHeight="1"/>
    <row r="63187" ht="12.75" customHeight="1"/>
    <row r="63188" ht="12.75" customHeight="1"/>
    <row r="63189" ht="12.75" customHeight="1"/>
    <row r="63190" ht="12.75" customHeight="1"/>
    <row r="63191" ht="12.75" customHeight="1"/>
    <row r="63192" ht="12.75" customHeight="1"/>
    <row r="63193" ht="12.75" customHeight="1"/>
    <row r="63194" ht="12.75" customHeight="1"/>
    <row r="63195" ht="12.75" customHeight="1"/>
    <row r="63196" ht="12.75" customHeight="1"/>
    <row r="63197" ht="12.75" customHeight="1"/>
    <row r="63198" ht="12.75" customHeight="1"/>
    <row r="63199" ht="12.75" customHeight="1"/>
    <row r="63200" ht="12.75" customHeight="1"/>
    <row r="63201" ht="12.75" customHeight="1"/>
    <row r="63202" ht="12.75" customHeight="1"/>
    <row r="63203" ht="12.75" customHeight="1"/>
    <row r="63204" ht="12.75" customHeight="1"/>
    <row r="63205" ht="12.75" customHeight="1"/>
    <row r="63206" ht="12.75" customHeight="1"/>
    <row r="63207" ht="12.75" customHeight="1"/>
    <row r="63208" ht="12.75" customHeight="1"/>
    <row r="63209" ht="12.75" customHeight="1"/>
    <row r="63210" ht="12.75" customHeight="1"/>
    <row r="63211" ht="12.75" customHeight="1"/>
    <row r="63212" ht="12.75" customHeight="1"/>
    <row r="63213" ht="12.75" customHeight="1"/>
    <row r="63214" ht="12.75" customHeight="1"/>
    <row r="63215" ht="12.75" customHeight="1"/>
    <row r="63216" ht="12.75" customHeight="1"/>
    <row r="63217" ht="12.75" customHeight="1"/>
    <row r="63218" ht="12.75" customHeight="1"/>
    <row r="63219" ht="12.75" customHeight="1"/>
    <row r="63220" ht="12.75" customHeight="1"/>
    <row r="63221" ht="12.75" customHeight="1"/>
    <row r="63222" ht="12.75" customHeight="1"/>
    <row r="63223" ht="12.75" customHeight="1"/>
    <row r="63224" ht="12.75" customHeight="1"/>
    <row r="63225" ht="12.75" customHeight="1"/>
    <row r="63226" ht="12.75" customHeight="1"/>
    <row r="63227" ht="12.75" customHeight="1"/>
    <row r="63228" ht="12.75" customHeight="1"/>
    <row r="63229" ht="12.75" customHeight="1"/>
    <row r="63230" ht="12.75" customHeight="1"/>
    <row r="63231" ht="12.75" customHeight="1"/>
    <row r="63232" ht="12.75" customHeight="1"/>
    <row r="63233" ht="12.75" customHeight="1"/>
    <row r="63234" ht="12.75" customHeight="1"/>
    <row r="63235" ht="12.75" customHeight="1"/>
    <row r="63236" ht="12.75" customHeight="1"/>
    <row r="63237" ht="12.75" customHeight="1"/>
    <row r="63238" ht="12.75" customHeight="1"/>
    <row r="63239" ht="12.75" customHeight="1"/>
    <row r="63240" ht="12.75" customHeight="1"/>
    <row r="63241" ht="12.75" customHeight="1"/>
    <row r="63242" ht="12.75" customHeight="1"/>
    <row r="63243" ht="12.75" customHeight="1"/>
    <row r="63244" ht="12.75" customHeight="1"/>
    <row r="63245" ht="12.75" customHeight="1"/>
    <row r="63246" ht="12.75" customHeight="1"/>
    <row r="63247" ht="12.75" customHeight="1"/>
    <row r="63248" ht="12.75" customHeight="1"/>
    <row r="63249" ht="12.75" customHeight="1"/>
    <row r="63250" ht="12.75" customHeight="1"/>
    <row r="63251" ht="12.75" customHeight="1"/>
    <row r="63252" ht="12.75" customHeight="1"/>
    <row r="63253" ht="12.75" customHeight="1"/>
    <row r="63254" ht="12.75" customHeight="1"/>
    <row r="63255" ht="12.75" customHeight="1"/>
    <row r="63256" ht="12.75" customHeight="1"/>
    <row r="63257" ht="12.75" customHeight="1"/>
    <row r="63258" ht="12.75" customHeight="1"/>
    <row r="63259" ht="12.75" customHeight="1"/>
    <row r="63260" ht="12.75" customHeight="1"/>
    <row r="63261" ht="12.75" customHeight="1"/>
    <row r="63262" ht="12.75" customHeight="1"/>
    <row r="63263" ht="12.75" customHeight="1"/>
    <row r="63264" ht="12.75" customHeight="1"/>
    <row r="63265" ht="12.75" customHeight="1"/>
    <row r="63266" ht="12.75" customHeight="1"/>
    <row r="63267" ht="12.75" customHeight="1"/>
    <row r="63268" ht="12.75" customHeight="1"/>
    <row r="63269" ht="12.75" customHeight="1"/>
    <row r="63270" ht="12.75" customHeight="1"/>
    <row r="63271" ht="12.75" customHeight="1"/>
    <row r="63272" ht="12.75" customHeight="1"/>
    <row r="63273" ht="12.75" customHeight="1"/>
    <row r="63274" ht="12.75" customHeight="1"/>
    <row r="63275" ht="12.75" customHeight="1"/>
    <row r="63276" ht="12.75" customHeight="1"/>
    <row r="63277" ht="12.75" customHeight="1"/>
    <row r="63278" ht="12.75" customHeight="1"/>
    <row r="63279" ht="12.75" customHeight="1"/>
    <row r="63280" ht="12.75" customHeight="1"/>
    <row r="63281" ht="12.75" customHeight="1"/>
    <row r="63282" ht="12.75" customHeight="1"/>
    <row r="63283" ht="12.75" customHeight="1"/>
    <row r="63284" ht="12.75" customHeight="1"/>
    <row r="63285" ht="12.75" customHeight="1"/>
    <row r="63286" ht="12.75" customHeight="1"/>
    <row r="63287" ht="12.75" customHeight="1"/>
    <row r="63288" ht="12.75" customHeight="1"/>
    <row r="63289" ht="12.75" customHeight="1"/>
    <row r="63290" ht="12.75" customHeight="1"/>
    <row r="63291" ht="12.75" customHeight="1"/>
    <row r="63292" ht="12.75" customHeight="1"/>
    <row r="63293" ht="12.75" customHeight="1"/>
    <row r="63294" ht="12.75" customHeight="1"/>
    <row r="63295" ht="12.75" customHeight="1"/>
    <row r="63296" ht="12.75" customHeight="1"/>
    <row r="63297" ht="12.75" customHeight="1"/>
    <row r="63298" ht="12.75" customHeight="1"/>
    <row r="63299" ht="12.75" customHeight="1"/>
    <row r="63300" ht="12.75" customHeight="1"/>
    <row r="63301" ht="12.75" customHeight="1"/>
    <row r="63302" ht="12.75" customHeight="1"/>
    <row r="63303" ht="12.75" customHeight="1"/>
    <row r="63304" ht="12.75" customHeight="1"/>
    <row r="63305" ht="12.75" customHeight="1"/>
    <row r="63306" ht="12.75" customHeight="1"/>
    <row r="63307" ht="12.75" customHeight="1"/>
    <row r="63308" ht="12.75" customHeight="1"/>
    <row r="63309" ht="12.75" customHeight="1"/>
    <row r="63310" ht="12.75" customHeight="1"/>
    <row r="63311" ht="12.75" customHeight="1"/>
    <row r="63312" ht="12.75" customHeight="1"/>
    <row r="63313" ht="12.75" customHeight="1"/>
    <row r="63314" ht="12.75" customHeight="1"/>
    <row r="63315" ht="12.75" customHeight="1"/>
    <row r="63316" ht="12.75" customHeight="1"/>
    <row r="63317" ht="12.75" customHeight="1"/>
    <row r="63318" ht="12.75" customHeight="1"/>
    <row r="63319" ht="12.75" customHeight="1"/>
    <row r="63320" ht="12.75" customHeight="1"/>
    <row r="63321" ht="12.75" customHeight="1"/>
    <row r="63322" ht="12.75" customHeight="1"/>
    <row r="63323" ht="12.75" customHeight="1"/>
    <row r="63324" ht="12.75" customHeight="1"/>
    <row r="63325" ht="12.75" customHeight="1"/>
    <row r="63326" ht="12.75" customHeight="1"/>
    <row r="63327" ht="12.75" customHeight="1"/>
    <row r="63328" ht="12.75" customHeight="1"/>
    <row r="63329" ht="12.75" customHeight="1"/>
    <row r="63330" ht="12.75" customHeight="1"/>
    <row r="63331" ht="12.75" customHeight="1"/>
    <row r="63332" ht="12.75" customHeight="1"/>
    <row r="63333" ht="12.75" customHeight="1"/>
    <row r="63334" ht="12.75" customHeight="1"/>
    <row r="63335" ht="12.75" customHeight="1"/>
    <row r="63336" ht="12.75" customHeight="1"/>
    <row r="63337" ht="12.75" customHeight="1"/>
    <row r="63338" ht="12.75" customHeight="1"/>
    <row r="63339" ht="12.75" customHeight="1"/>
    <row r="63340" ht="12.75" customHeight="1"/>
    <row r="63341" ht="12.75" customHeight="1"/>
    <row r="63342" ht="12.75" customHeight="1"/>
    <row r="63343" ht="12.75" customHeight="1"/>
    <row r="63344" ht="12.75" customHeight="1"/>
    <row r="63345" ht="12.75" customHeight="1"/>
    <row r="63346" ht="12.75" customHeight="1"/>
    <row r="63347" ht="12.75" customHeight="1"/>
    <row r="63348" ht="12.75" customHeight="1"/>
    <row r="63349" ht="12.75" customHeight="1"/>
    <row r="63350" ht="12.75" customHeight="1"/>
    <row r="63351" ht="12.75" customHeight="1"/>
    <row r="63352" ht="12.75" customHeight="1"/>
    <row r="63353" ht="12.75" customHeight="1"/>
    <row r="63354" ht="12.75" customHeight="1"/>
    <row r="63355" ht="12.75" customHeight="1"/>
    <row r="63356" ht="12.75" customHeight="1"/>
    <row r="63357" ht="12.75" customHeight="1"/>
    <row r="63358" ht="12.75" customHeight="1"/>
    <row r="63359" ht="12.75" customHeight="1"/>
    <row r="63360" ht="12.75" customHeight="1"/>
    <row r="63361" ht="12.75" customHeight="1"/>
    <row r="63362" ht="12.75" customHeight="1"/>
    <row r="63363" ht="12.75" customHeight="1"/>
    <row r="63364" ht="12.75" customHeight="1"/>
    <row r="63365" ht="12.75" customHeight="1"/>
    <row r="63366" ht="12.75" customHeight="1"/>
    <row r="63367" ht="12.75" customHeight="1"/>
    <row r="63368" ht="12.75" customHeight="1"/>
    <row r="63369" ht="12.75" customHeight="1"/>
    <row r="63370" ht="12.75" customHeight="1"/>
    <row r="63371" ht="12.75" customHeight="1"/>
    <row r="63372" ht="12.75" customHeight="1"/>
    <row r="63373" ht="12.75" customHeight="1"/>
    <row r="63374" ht="12.75" customHeight="1"/>
    <row r="63375" ht="12.75" customHeight="1"/>
    <row r="63376" ht="12.75" customHeight="1"/>
    <row r="63377" ht="12.75" customHeight="1"/>
    <row r="63378" ht="12.75" customHeight="1"/>
    <row r="63379" ht="12.75" customHeight="1"/>
    <row r="63380" ht="12.75" customHeight="1"/>
    <row r="63381" ht="12.75" customHeight="1"/>
    <row r="63382" ht="12.75" customHeight="1"/>
    <row r="63383" ht="12.75" customHeight="1"/>
    <row r="63384" ht="12.75" customHeight="1"/>
    <row r="63385" ht="12.75" customHeight="1"/>
    <row r="63386" ht="12.75" customHeight="1"/>
    <row r="63387" ht="12.75" customHeight="1"/>
    <row r="63388" ht="12.75" customHeight="1"/>
    <row r="63389" ht="12.75" customHeight="1"/>
    <row r="63390" ht="12.75" customHeight="1"/>
    <row r="63391" ht="12.75" customHeight="1"/>
    <row r="63392" ht="12.75" customHeight="1"/>
    <row r="63393" ht="12.75" customHeight="1"/>
    <row r="63394" ht="12.75" customHeight="1"/>
    <row r="63395" ht="12.75" customHeight="1"/>
    <row r="63396" ht="12.75" customHeight="1"/>
    <row r="63397" ht="12.75" customHeight="1"/>
    <row r="63398" ht="12.75" customHeight="1"/>
    <row r="63399" ht="12.75" customHeight="1"/>
    <row r="63400" ht="12.75" customHeight="1"/>
    <row r="63401" ht="12.75" customHeight="1"/>
    <row r="63402" ht="12.75" customHeight="1"/>
    <row r="63403" ht="12.75" customHeight="1"/>
    <row r="63404" ht="12.75" customHeight="1"/>
    <row r="63405" ht="12.75" customHeight="1"/>
    <row r="63406" ht="12.75" customHeight="1"/>
    <row r="63407" ht="12.75" customHeight="1"/>
    <row r="63408" ht="12.75" customHeight="1"/>
    <row r="63409" ht="12.75" customHeight="1"/>
    <row r="63410" ht="12.75" customHeight="1"/>
    <row r="63411" ht="12.75" customHeight="1"/>
    <row r="63412" ht="12.75" customHeight="1"/>
    <row r="63413" ht="12.75" customHeight="1"/>
    <row r="63414" ht="12.75" customHeight="1"/>
    <row r="63415" ht="12.75" customHeight="1"/>
    <row r="63416" ht="12.75" customHeight="1"/>
    <row r="63417" ht="12.75" customHeight="1"/>
    <row r="63418" ht="12.75" customHeight="1"/>
    <row r="63419" ht="12.75" customHeight="1"/>
    <row r="63420" ht="12.75" customHeight="1"/>
    <row r="63421" ht="12.75" customHeight="1"/>
    <row r="63422" ht="12.75" customHeight="1"/>
    <row r="63423" ht="12.75" customHeight="1"/>
    <row r="63424" ht="12.75" customHeight="1"/>
    <row r="63425" ht="12.75" customHeight="1"/>
    <row r="63426" ht="12.75" customHeight="1"/>
    <row r="63427" ht="12.75" customHeight="1"/>
    <row r="63428" ht="12.75" customHeight="1"/>
    <row r="63429" ht="12.75" customHeight="1"/>
    <row r="63430" ht="12.75" customHeight="1"/>
    <row r="63431" ht="12.75" customHeight="1"/>
    <row r="63432" ht="12.75" customHeight="1"/>
    <row r="63433" ht="12.75" customHeight="1"/>
    <row r="63434" ht="12.75" customHeight="1"/>
    <row r="63435" ht="12.75" customHeight="1"/>
    <row r="63436" ht="12.75" customHeight="1"/>
    <row r="63437" ht="12.75" customHeight="1"/>
    <row r="63438" ht="12.75" customHeight="1"/>
    <row r="63439" ht="12.75" customHeight="1"/>
    <row r="63440" ht="12.75" customHeight="1"/>
    <row r="63441" ht="12.75" customHeight="1"/>
    <row r="63442" ht="12.75" customHeight="1"/>
    <row r="63443" ht="12.75" customHeight="1"/>
    <row r="63444" ht="12.75" customHeight="1"/>
    <row r="63445" ht="12.75" customHeight="1"/>
    <row r="63446" ht="12.75" customHeight="1"/>
    <row r="63447" ht="12.75" customHeight="1"/>
    <row r="63448" ht="12.75" customHeight="1"/>
    <row r="63449" ht="12.75" customHeight="1"/>
    <row r="63450" ht="12.75" customHeight="1"/>
    <row r="63451" ht="12.75" customHeight="1"/>
    <row r="63452" ht="12.75" customHeight="1"/>
    <row r="63453" ht="12.75" customHeight="1"/>
    <row r="63454" ht="12.75" customHeight="1"/>
    <row r="63455" ht="12.75" customHeight="1"/>
    <row r="63456" ht="12.75" customHeight="1"/>
    <row r="63457" ht="12.75" customHeight="1"/>
    <row r="63458" ht="12.75" customHeight="1"/>
    <row r="63459" ht="12.75" customHeight="1"/>
    <row r="63460" ht="12.75" customHeight="1"/>
    <row r="63461" ht="12.75" customHeight="1"/>
    <row r="63462" ht="12.75" customHeight="1"/>
    <row r="63463" ht="12.75" customHeight="1"/>
    <row r="63464" ht="12.75" customHeight="1"/>
    <row r="63465" ht="12.75" customHeight="1"/>
    <row r="63466" ht="12.75" customHeight="1"/>
    <row r="63467" ht="12.75" customHeight="1"/>
    <row r="63468" ht="12.75" customHeight="1"/>
    <row r="63469" ht="12.75" customHeight="1"/>
    <row r="63470" ht="12.75" customHeight="1"/>
    <row r="63471" ht="12.75" customHeight="1"/>
    <row r="63472" ht="12.75" customHeight="1"/>
    <row r="63473" ht="12.75" customHeight="1"/>
    <row r="63474" ht="12.75" customHeight="1"/>
    <row r="63475" ht="12.75" customHeight="1"/>
    <row r="63476" ht="12.75" customHeight="1"/>
    <row r="63477" ht="12.75" customHeight="1"/>
    <row r="63478" ht="12.75" customHeight="1"/>
    <row r="63479" ht="12.75" customHeight="1"/>
    <row r="63480" ht="12.75" customHeight="1"/>
    <row r="63481" ht="12.75" customHeight="1"/>
    <row r="63482" ht="12.75" customHeight="1"/>
    <row r="63483" ht="12.75" customHeight="1"/>
    <row r="63484" ht="12.75" customHeight="1"/>
    <row r="63485" ht="12.75" customHeight="1"/>
    <row r="63486" ht="12.75" customHeight="1"/>
    <row r="63487" ht="12.75" customHeight="1"/>
    <row r="63488" ht="12.75" customHeight="1"/>
    <row r="63489" ht="12.75" customHeight="1"/>
    <row r="63490" ht="12.75" customHeight="1"/>
    <row r="63491" ht="12.75" customHeight="1"/>
    <row r="63492" ht="12.75" customHeight="1"/>
    <row r="63493" ht="12.75" customHeight="1"/>
    <row r="63494" ht="12.75" customHeight="1"/>
    <row r="63495" ht="12.75" customHeight="1"/>
    <row r="63496" ht="12.75" customHeight="1"/>
    <row r="63497" ht="12.75" customHeight="1"/>
    <row r="63498" ht="12.75" customHeight="1"/>
    <row r="63499" ht="12.75" customHeight="1"/>
    <row r="63500" ht="12.75" customHeight="1"/>
    <row r="63501" ht="12.75" customHeight="1"/>
    <row r="63502" ht="12.75" customHeight="1"/>
    <row r="63503" ht="12.75" customHeight="1"/>
    <row r="63504" ht="12.75" customHeight="1"/>
    <row r="63505" ht="12.75" customHeight="1"/>
    <row r="63506" ht="12.75" customHeight="1"/>
    <row r="63507" ht="12.75" customHeight="1"/>
    <row r="63508" ht="12.75" customHeight="1"/>
    <row r="63509" ht="12.75" customHeight="1"/>
    <row r="63510" ht="12.75" customHeight="1"/>
    <row r="63511" ht="12.75" customHeight="1"/>
    <row r="63512" ht="12.75" customHeight="1"/>
    <row r="63513" ht="12.75" customHeight="1"/>
    <row r="63514" ht="12.75" customHeight="1"/>
    <row r="63515" ht="12.75" customHeight="1"/>
    <row r="63516" ht="12.75" customHeight="1"/>
    <row r="63517" ht="12.75" customHeight="1"/>
    <row r="63518" ht="12.75" customHeight="1"/>
    <row r="63519" ht="12.75" customHeight="1"/>
    <row r="63520" ht="12.75" customHeight="1"/>
    <row r="63521" ht="12.75" customHeight="1"/>
    <row r="63522" ht="12.75" customHeight="1"/>
    <row r="63523" ht="12.75" customHeight="1"/>
    <row r="63524" ht="12.75" customHeight="1"/>
    <row r="63525" ht="12.75" customHeight="1"/>
    <row r="63526" ht="12.75" customHeight="1"/>
    <row r="63527" ht="12.75" customHeight="1"/>
    <row r="63528" ht="12.75" customHeight="1"/>
    <row r="63529" ht="12.75" customHeight="1"/>
    <row r="63530" ht="12.75" customHeight="1"/>
    <row r="63531" ht="12.75" customHeight="1"/>
    <row r="63532" ht="12.75" customHeight="1"/>
    <row r="63533" ht="12.75" customHeight="1"/>
    <row r="63534" ht="12.75" customHeight="1"/>
    <row r="63535" ht="12.75" customHeight="1"/>
    <row r="63536" ht="12.75" customHeight="1"/>
    <row r="63537" ht="12.75" customHeight="1"/>
    <row r="63538" ht="12.75" customHeight="1"/>
    <row r="63539" ht="12.75" customHeight="1"/>
    <row r="63540" ht="12.75" customHeight="1"/>
    <row r="63541" ht="12.75" customHeight="1"/>
    <row r="63542" ht="12.75" customHeight="1"/>
    <row r="63543" ht="12.75" customHeight="1"/>
    <row r="63544" ht="12.75" customHeight="1"/>
    <row r="63545" ht="12.75" customHeight="1"/>
    <row r="63546" ht="12.75" customHeight="1"/>
    <row r="63547" ht="12.75" customHeight="1"/>
    <row r="63548" ht="12.75" customHeight="1"/>
    <row r="63549" ht="12.75" customHeight="1"/>
    <row r="63550" ht="12.75" customHeight="1"/>
    <row r="63551" ht="12.75" customHeight="1"/>
    <row r="63552" ht="12.75" customHeight="1"/>
    <row r="63553" ht="12.75" customHeight="1"/>
    <row r="63554" ht="12.75" customHeight="1"/>
    <row r="63555" ht="12.75" customHeight="1"/>
    <row r="63556" ht="12.75" customHeight="1"/>
    <row r="63557" ht="12.75" customHeight="1"/>
    <row r="63558" ht="12.75" customHeight="1"/>
    <row r="63559" ht="12.75" customHeight="1"/>
    <row r="63560" ht="12.75" customHeight="1"/>
    <row r="63561" ht="12.75" customHeight="1"/>
    <row r="63562" ht="12.75" customHeight="1"/>
    <row r="63563" ht="12.75" customHeight="1"/>
    <row r="63564" ht="12.75" customHeight="1"/>
    <row r="63565" ht="12.75" customHeight="1"/>
    <row r="63566" ht="12.75" customHeight="1"/>
    <row r="63567" ht="12.75" customHeight="1"/>
    <row r="63568" ht="12.75" customHeight="1"/>
    <row r="63569" ht="12.75" customHeight="1"/>
    <row r="63570" ht="12.75" customHeight="1"/>
    <row r="63571" ht="12.75" customHeight="1"/>
    <row r="63572" ht="12.75" customHeight="1"/>
    <row r="63573" ht="12.75" customHeight="1"/>
    <row r="63574" ht="12.75" customHeight="1"/>
    <row r="63575" ht="12.75" customHeight="1"/>
    <row r="63576" ht="12.75" customHeight="1"/>
    <row r="63577" ht="12.75" customHeight="1"/>
    <row r="63578" ht="12.75" customHeight="1"/>
    <row r="63579" ht="12.75" customHeight="1"/>
    <row r="63580" ht="12.75" customHeight="1"/>
    <row r="63581" ht="12.75" customHeight="1"/>
    <row r="63582" ht="12.75" customHeight="1"/>
    <row r="63583" ht="12.75" customHeight="1"/>
    <row r="63584" ht="12.75" customHeight="1"/>
    <row r="63585" ht="12.75" customHeight="1"/>
    <row r="63586" ht="12.75" customHeight="1"/>
    <row r="63587" ht="12.75" customHeight="1"/>
    <row r="63588" ht="12.75" customHeight="1"/>
    <row r="63589" ht="12.75" customHeight="1"/>
    <row r="63590" ht="12.75" customHeight="1"/>
    <row r="63591" ht="12.75" customHeight="1"/>
    <row r="63592" ht="12.75" customHeight="1"/>
    <row r="63593" ht="12.75" customHeight="1"/>
    <row r="63594" ht="12.75" customHeight="1"/>
    <row r="63595" ht="12.75" customHeight="1"/>
    <row r="63596" ht="12.75" customHeight="1"/>
    <row r="63597" ht="12.75" customHeight="1"/>
    <row r="63598" ht="12.75" customHeight="1"/>
    <row r="63599" ht="12.75" customHeight="1"/>
    <row r="63600" ht="12.75" customHeight="1"/>
    <row r="63601" ht="12.75" customHeight="1"/>
    <row r="63602" ht="12.75" customHeight="1"/>
    <row r="63603" ht="12.75" customHeight="1"/>
    <row r="63604" ht="12.75" customHeight="1"/>
    <row r="63605" ht="12.75" customHeight="1"/>
    <row r="63606" ht="12.75" customHeight="1"/>
    <row r="63607" ht="12.75" customHeight="1"/>
    <row r="63608" ht="12.75" customHeight="1"/>
    <row r="63609" ht="12.75" customHeight="1"/>
    <row r="63610" ht="12.75" customHeight="1"/>
    <row r="63611" ht="12.75" customHeight="1"/>
    <row r="63612" ht="12.75" customHeight="1"/>
    <row r="63613" ht="12.75" customHeight="1"/>
    <row r="63614" ht="12.75" customHeight="1"/>
    <row r="63615" ht="12.75" customHeight="1"/>
    <row r="63616" ht="12.75" customHeight="1"/>
    <row r="63617" ht="12.75" customHeight="1"/>
    <row r="63618" ht="12.75" customHeight="1"/>
    <row r="63619" ht="12.75" customHeight="1"/>
    <row r="63620" ht="12.75" customHeight="1"/>
    <row r="63621" ht="12.75" customHeight="1"/>
    <row r="63622" ht="12.75" customHeight="1"/>
    <row r="63623" ht="12.75" customHeight="1"/>
    <row r="63624" ht="12.75" customHeight="1"/>
    <row r="63625" ht="12.75" customHeight="1"/>
    <row r="63626" ht="12.75" customHeight="1"/>
    <row r="63627" ht="12.75" customHeight="1"/>
    <row r="63628" ht="12.75" customHeight="1"/>
    <row r="63629" ht="12.75" customHeight="1"/>
    <row r="63630" ht="12.75" customHeight="1"/>
    <row r="63631" ht="12.75" customHeight="1"/>
    <row r="63632" ht="12.75" customHeight="1"/>
    <row r="63633" ht="12.75" customHeight="1"/>
    <row r="63634" ht="12.75" customHeight="1"/>
    <row r="63635" ht="12.75" customHeight="1"/>
    <row r="63636" ht="12.75" customHeight="1"/>
    <row r="63637" ht="12.75" customHeight="1"/>
    <row r="63638" ht="12.75" customHeight="1"/>
    <row r="63639" ht="12.75" customHeight="1"/>
    <row r="63640" ht="12.75" customHeight="1"/>
    <row r="63641" ht="12.75" customHeight="1"/>
    <row r="63642" ht="12.75" customHeight="1"/>
    <row r="63643" ht="12.75" customHeight="1"/>
    <row r="63644" ht="12.75" customHeight="1"/>
    <row r="63645" ht="12.75" customHeight="1"/>
    <row r="63646" ht="12.75" customHeight="1"/>
    <row r="63647" ht="12.75" customHeight="1"/>
    <row r="63648" ht="12.75" customHeight="1"/>
    <row r="63649" ht="12.75" customHeight="1"/>
    <row r="63650" ht="12.75" customHeight="1"/>
    <row r="63651" ht="12.75" customHeight="1"/>
    <row r="63652" ht="12.75" customHeight="1"/>
    <row r="63653" ht="12.75" customHeight="1"/>
    <row r="63654" ht="12.75" customHeight="1"/>
    <row r="63655" ht="12.75" customHeight="1"/>
    <row r="63656" ht="12.75" customHeight="1"/>
    <row r="63657" ht="12.75" customHeight="1"/>
    <row r="63658" ht="12.75" customHeight="1"/>
    <row r="63659" ht="12.75" customHeight="1"/>
    <row r="63660" ht="12.75" customHeight="1"/>
    <row r="63661" ht="12.75" customHeight="1"/>
    <row r="63662" ht="12.75" customHeight="1"/>
    <row r="63663" ht="12.75" customHeight="1"/>
    <row r="63664" ht="12.75" customHeight="1"/>
    <row r="63665" ht="12.75" customHeight="1"/>
    <row r="63666" ht="12.75" customHeight="1"/>
    <row r="63667" ht="12.75" customHeight="1"/>
    <row r="63668" ht="12.75" customHeight="1"/>
    <row r="63669" ht="12.75" customHeight="1"/>
    <row r="63670" ht="12.75" customHeight="1"/>
    <row r="63671" ht="12.75" customHeight="1"/>
    <row r="63672" ht="12.75" customHeight="1"/>
    <row r="63673" ht="12.75" customHeight="1"/>
    <row r="63674" ht="12.75" customHeight="1"/>
    <row r="63675" ht="12.75" customHeight="1"/>
    <row r="63676" ht="12.75" customHeight="1"/>
    <row r="63677" ht="12.75" customHeight="1"/>
    <row r="63678" ht="12.75" customHeight="1"/>
    <row r="63679" ht="12.75" customHeight="1"/>
    <row r="63680" ht="12.75" customHeight="1"/>
    <row r="63681" ht="12.75" customHeight="1"/>
    <row r="63682" ht="12.75" customHeight="1"/>
    <row r="63683" ht="12.75" customHeight="1"/>
    <row r="63684" ht="12.75" customHeight="1"/>
  </sheetData>
  <mergeCells count="20">
    <mergeCell ref="A236:A238"/>
    <mergeCell ref="A245:A249"/>
    <mergeCell ref="A147:A149"/>
    <mergeCell ref="A152:A155"/>
    <mergeCell ref="A157:A162"/>
    <mergeCell ref="A192:A194"/>
    <mergeCell ref="A209:A212"/>
    <mergeCell ref="A216:A217"/>
    <mergeCell ref="A137:A145"/>
    <mergeCell ref="A2:M2"/>
    <mergeCell ref="A27:A28"/>
    <mergeCell ref="A32:A33"/>
    <mergeCell ref="A35:A36"/>
    <mergeCell ref="A43:A45"/>
    <mergeCell ref="A47:A55"/>
    <mergeCell ref="A73:A77"/>
    <mergeCell ref="A83:A86"/>
    <mergeCell ref="B96:B98"/>
    <mergeCell ref="B128:B129"/>
    <mergeCell ref="A131:A133"/>
  </mergeCells>
  <printOptions horizontalCentered="1" verticalCentered="1"/>
  <pageMargins left="0.25" right="0.25" top="0.75" bottom="0.75" header="0.3" footer="0.3"/>
  <pageSetup paperSize="9" scale="46" fitToHeight="0" orientation="landscape" r:id="rId1"/>
</worksheet>
</file>

<file path=docProps/app.xml><?xml version="1.0" encoding="utf-8"?>
<Properties xmlns="http://schemas.openxmlformats.org/officeDocument/2006/extended-properties" xmlns:vt="http://schemas.openxmlformats.org/officeDocument/2006/docPropsVTypes">
  <Template/>
  <TotalTime>9</TotalTime>
  <Application>Microsoft Excel</Application>
  <DocSecurity>0</DocSecurity>
  <ScaleCrop>false</ScaleCrop>
  <HeadingPairs>
    <vt:vector size="4" baseType="variant">
      <vt:variant>
        <vt:lpstr>Fogli di lavoro</vt:lpstr>
      </vt:variant>
      <vt:variant>
        <vt:i4>2</vt:i4>
      </vt:variant>
      <vt:variant>
        <vt:lpstr>Intervalli denominati</vt:lpstr>
      </vt:variant>
      <vt:variant>
        <vt:i4>6</vt:i4>
      </vt:variant>
    </vt:vector>
  </HeadingPairs>
  <TitlesOfParts>
    <vt:vector size="8" baseType="lpstr">
      <vt:lpstr>MASTER (2)</vt:lpstr>
      <vt:lpstr>MASTER (3)</vt:lpstr>
      <vt:lpstr>'MASTER (2)'!Area_stampa</vt:lpstr>
      <vt:lpstr>'MASTER (3)'!Area_stampa</vt:lpstr>
      <vt:lpstr>'MASTER (2)'!Excel_BuiltIn__FilterDatabase</vt:lpstr>
      <vt:lpstr>'MASTER (3)'!Excel_BuiltIn__FilterDatabase</vt:lpstr>
      <vt:lpstr>'MASTER (2)'!Titoli_stampa</vt:lpstr>
      <vt:lpstr>'MASTER (3)'!Titoli_stampa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Laura attanasia Farinola</dc:creator>
  <cp:lastModifiedBy>Laura attanasia Farinola</cp:lastModifiedBy>
  <cp:lastPrinted>2025-08-04T13:49:44Z</cp:lastPrinted>
  <dcterms:created xsi:type="dcterms:W3CDTF">2025-08-07T09:37:05Z</dcterms:created>
  <dcterms:modified xsi:type="dcterms:W3CDTF">2025-08-14T07:19:24Z</dcterms:modified>
</cp:coreProperties>
</file>

<file path=docProps/core0.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2025-02-03T14:44:19Z</dcterms:created>
  <dc:creator>Luigi Montecchiesi</dc:creator>
  <dc:description/>
  <dc:language>it-IT</dc:language>
  <cp:lastModifiedBy>Luigi Montecchiesi</cp:lastModifiedBy>
  <dcterms:modified xsi:type="dcterms:W3CDTF">2025-03-28T12:26:08Z</dcterms:modified>
  <cp:revision>1</cp:revision>
  <dc:subject/>
  <dc:title/>
</cp:coreProperties>
</file>